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drawings/drawing8.xml" ContentType="application/vnd.openxmlformats-officedocument.drawing+xml"/>
  <Override PartName="/xl/tables/table7.xml" ContentType="application/vnd.openxmlformats-officedocument.spreadsheetml.table+xml"/>
  <Override PartName="/xl/drawings/drawing9.xml" ContentType="application/vnd.openxmlformats-officedocument.drawing+xml"/>
  <Override PartName="/xl/tables/table8.xml" ContentType="application/vnd.openxmlformats-officedocument.spreadsheetml.table+xml"/>
  <Override PartName="/xl/drawings/drawing10.xml" ContentType="application/vnd.openxmlformats-officedocument.drawing+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15" windowWidth="18720" windowHeight="7875" tabRatio="823" activeTab="3"/>
  </bookViews>
  <sheets>
    <sheet name="Inventory Instructions" sheetId="8" r:id="rId1"/>
    <sheet name="Master Deliverable Inventory" sheetId="9" r:id="rId2"/>
    <sheet name="Finance Transformation" sheetId="1" r:id="rId3"/>
    <sheet name="Risk Transformation" sheetId="2" r:id="rId4"/>
    <sheet name="Operational Risk" sheetId="3" r:id="rId5"/>
    <sheet name="Model Development" sheetId="4" r:id="rId6"/>
    <sheet name="Model Risk Management" sheetId="5" r:id="rId7"/>
    <sheet name="Data &amp; IT" sheetId="6" r:id="rId8"/>
    <sheet name="CCAR Vertical Unique" sheetId="10" r:id="rId9"/>
    <sheet name="IHC Vertical Unique" sheetId="12" r:id="rId10"/>
    <sheet name="Data Sheet" sheetId="7" r:id="rId11"/>
  </sheets>
  <externalReferences>
    <externalReference r:id="rId12"/>
    <externalReference r:id="rId13"/>
    <externalReference r:id="rId14"/>
    <externalReference r:id="rId15"/>
    <externalReference r:id="rId16"/>
    <externalReference r:id="rId17"/>
  </externalReferences>
  <definedNames>
    <definedName name="_xlnm._FilterDatabase" localSheetId="3" hidden="1">'Risk Transformation'!$A$4:$A$44</definedName>
    <definedName name="Workstreams">'[1]Data Sheet'!$E$5:$E$9</definedName>
  </definedNames>
  <calcPr calcId="145621"/>
</workbook>
</file>

<file path=xl/calcChain.xml><?xml version="1.0" encoding="utf-8"?>
<calcChain xmlns="http://schemas.openxmlformats.org/spreadsheetml/2006/main">
  <c r="G281" i="9" l="1"/>
  <c r="F281" i="9"/>
  <c r="D313" i="9" l="1"/>
  <c r="E313" i="9"/>
  <c r="F313" i="9"/>
  <c r="G313" i="9"/>
  <c r="H313" i="9"/>
  <c r="I313" i="9"/>
  <c r="J313" i="9"/>
  <c r="K313" i="9"/>
  <c r="L313" i="9"/>
  <c r="M313" i="9"/>
  <c r="R313" i="9"/>
  <c r="S313" i="9"/>
  <c r="T313" i="9"/>
  <c r="U313" i="9"/>
  <c r="D314" i="9"/>
  <c r="E314" i="9"/>
  <c r="F314" i="9"/>
  <c r="G314" i="9"/>
  <c r="H314" i="9"/>
  <c r="I314" i="9"/>
  <c r="J314" i="9"/>
  <c r="K314" i="9"/>
  <c r="L314" i="9"/>
  <c r="M314" i="9"/>
  <c r="R314" i="9"/>
  <c r="S314" i="9"/>
  <c r="T314" i="9"/>
  <c r="U314" i="9"/>
  <c r="D315" i="9"/>
  <c r="E315" i="9"/>
  <c r="F315" i="9"/>
  <c r="G315" i="9"/>
  <c r="H315" i="9"/>
  <c r="I315" i="9"/>
  <c r="J315" i="9"/>
  <c r="K315" i="9"/>
  <c r="R315" i="9"/>
  <c r="S315" i="9"/>
  <c r="T315" i="9"/>
  <c r="U315" i="9"/>
  <c r="D316" i="9"/>
  <c r="E316" i="9"/>
  <c r="F316" i="9"/>
  <c r="G316" i="9"/>
  <c r="H316" i="9"/>
  <c r="I316" i="9"/>
  <c r="J316" i="9"/>
  <c r="K316" i="9"/>
  <c r="L316" i="9"/>
  <c r="M316" i="9"/>
  <c r="R316" i="9"/>
  <c r="S316" i="9"/>
  <c r="T316" i="9"/>
  <c r="U316" i="9"/>
  <c r="D317" i="9"/>
  <c r="E317" i="9"/>
  <c r="F317" i="9"/>
  <c r="G317" i="9"/>
  <c r="H317" i="9"/>
  <c r="I317" i="9"/>
  <c r="J317" i="9"/>
  <c r="K317" i="9"/>
  <c r="L317" i="9"/>
  <c r="M317" i="9"/>
  <c r="R317" i="9"/>
  <c r="S317" i="9"/>
  <c r="T317" i="9"/>
  <c r="U317" i="9"/>
  <c r="D318" i="9"/>
  <c r="E318" i="9"/>
  <c r="F318" i="9"/>
  <c r="G318" i="9"/>
  <c r="H318" i="9"/>
  <c r="I318" i="9"/>
  <c r="J318" i="9"/>
  <c r="K318" i="9"/>
  <c r="R318" i="9"/>
  <c r="S318" i="9"/>
  <c r="T318" i="9"/>
  <c r="U318" i="9"/>
  <c r="D319" i="9"/>
  <c r="E319" i="9"/>
  <c r="F319" i="9"/>
  <c r="G319" i="9"/>
  <c r="H319" i="9"/>
  <c r="I319" i="9"/>
  <c r="J319" i="9"/>
  <c r="K319" i="9"/>
  <c r="L319" i="9"/>
  <c r="M319" i="9"/>
  <c r="N319" i="9"/>
  <c r="O319" i="9"/>
  <c r="R319" i="9"/>
  <c r="S319" i="9"/>
  <c r="T319" i="9"/>
  <c r="U319" i="9"/>
  <c r="D320" i="9"/>
  <c r="E320" i="9"/>
  <c r="F320" i="9"/>
  <c r="G320" i="9"/>
  <c r="H320" i="9"/>
  <c r="I320" i="9"/>
  <c r="J320" i="9"/>
  <c r="K320" i="9"/>
  <c r="L320" i="9"/>
  <c r="M320" i="9"/>
  <c r="N320" i="9"/>
  <c r="O320" i="9"/>
  <c r="P320" i="9"/>
  <c r="Q320" i="9"/>
  <c r="R320" i="9"/>
  <c r="S320" i="9"/>
  <c r="T320" i="9"/>
  <c r="U320" i="9"/>
  <c r="D321" i="9"/>
  <c r="E321" i="9"/>
  <c r="F321" i="9"/>
  <c r="G321" i="9"/>
  <c r="H321" i="9"/>
  <c r="I321" i="9"/>
  <c r="J321" i="9"/>
  <c r="K321" i="9"/>
  <c r="L321" i="9"/>
  <c r="M321" i="9"/>
  <c r="N321" i="9"/>
  <c r="O321" i="9"/>
  <c r="R321" i="9"/>
  <c r="S321" i="9"/>
  <c r="T321" i="9"/>
  <c r="U321" i="9"/>
  <c r="H312" i="9"/>
  <c r="I312" i="9"/>
  <c r="J312" i="9"/>
  <c r="K312" i="9"/>
  <c r="L312" i="9"/>
  <c r="M312" i="9"/>
  <c r="R312" i="9"/>
  <c r="S312" i="9"/>
  <c r="T312" i="9"/>
  <c r="U312" i="9"/>
  <c r="G312" i="9"/>
  <c r="F312" i="9"/>
  <c r="D312" i="9"/>
  <c r="E312" i="9"/>
  <c r="C313" i="9"/>
  <c r="C314" i="9"/>
  <c r="C315" i="9"/>
  <c r="C316" i="9"/>
  <c r="C317" i="9"/>
  <c r="C318" i="9"/>
  <c r="C319" i="9"/>
  <c r="C320" i="9"/>
  <c r="C321" i="9"/>
  <c r="C312" i="9"/>
  <c r="J10" i="9"/>
  <c r="G279" i="9"/>
  <c r="H279" i="9"/>
  <c r="I279" i="9"/>
  <c r="J279" i="9"/>
  <c r="K279" i="9"/>
  <c r="L279" i="9"/>
  <c r="M279" i="9"/>
  <c r="N279" i="9"/>
  <c r="O279" i="9"/>
  <c r="P279" i="9"/>
  <c r="Q279" i="9"/>
  <c r="R279" i="9"/>
  <c r="S279" i="9"/>
  <c r="T279" i="9"/>
  <c r="G280" i="9"/>
  <c r="H280" i="9"/>
  <c r="I280" i="9"/>
  <c r="J280" i="9"/>
  <c r="K280" i="9"/>
  <c r="L280" i="9"/>
  <c r="M280" i="9"/>
  <c r="N280" i="9"/>
  <c r="O280" i="9"/>
  <c r="P280" i="9"/>
  <c r="Q280" i="9"/>
  <c r="R280" i="9"/>
  <c r="S280" i="9"/>
  <c r="T280" i="9"/>
  <c r="H281" i="9"/>
  <c r="I281" i="9"/>
  <c r="J281" i="9"/>
  <c r="K281" i="9"/>
  <c r="L281" i="9"/>
  <c r="M281" i="9"/>
  <c r="R281" i="9"/>
  <c r="S281" i="9"/>
  <c r="T281" i="9"/>
  <c r="G282" i="9"/>
  <c r="H282" i="9"/>
  <c r="J282" i="9"/>
  <c r="L282" i="9"/>
  <c r="G283" i="9"/>
  <c r="H283" i="9"/>
  <c r="J283" i="9"/>
  <c r="L283" i="9"/>
  <c r="G284" i="9"/>
  <c r="H284" i="9"/>
  <c r="J284" i="9"/>
  <c r="L284" i="9"/>
  <c r="G285" i="9"/>
  <c r="H285" i="9"/>
  <c r="J285" i="9"/>
  <c r="G286" i="9"/>
  <c r="H286" i="9"/>
  <c r="J286" i="9"/>
  <c r="G287" i="9"/>
  <c r="H287" i="9"/>
  <c r="J287" i="9"/>
  <c r="L287" i="9"/>
  <c r="G288" i="9"/>
  <c r="H288" i="9"/>
  <c r="J288" i="9"/>
  <c r="G289" i="9"/>
  <c r="H289" i="9"/>
  <c r="J289" i="9"/>
  <c r="L289" i="9"/>
  <c r="G290" i="9"/>
  <c r="H290" i="9"/>
  <c r="J290" i="9"/>
  <c r="L290" i="9"/>
  <c r="G291" i="9"/>
  <c r="H291" i="9"/>
  <c r="J291" i="9"/>
  <c r="G292" i="9"/>
  <c r="H292" i="9"/>
  <c r="J292" i="9"/>
  <c r="L292" i="9"/>
  <c r="R292" i="9"/>
  <c r="S292" i="9"/>
  <c r="G293" i="9"/>
  <c r="H293" i="9"/>
  <c r="J293" i="9"/>
  <c r="L293" i="9"/>
  <c r="R293" i="9"/>
  <c r="S293" i="9"/>
  <c r="G294" i="9"/>
  <c r="H294" i="9"/>
  <c r="J294" i="9"/>
  <c r="L294" i="9"/>
  <c r="N294" i="9"/>
  <c r="R294" i="9"/>
  <c r="S294" i="9"/>
  <c r="G295" i="9"/>
  <c r="H295" i="9"/>
  <c r="J295" i="9"/>
  <c r="L295" i="9"/>
  <c r="R295" i="9"/>
  <c r="S295" i="9"/>
  <c r="G296" i="9"/>
  <c r="H296" i="9"/>
  <c r="J296" i="9"/>
  <c r="N296" i="9"/>
  <c r="R296" i="9"/>
  <c r="S296" i="9"/>
  <c r="G297" i="9"/>
  <c r="H297" i="9"/>
  <c r="J297" i="9"/>
  <c r="R297" i="9"/>
  <c r="S297" i="9"/>
  <c r="G298" i="9"/>
  <c r="H298" i="9"/>
  <c r="J298" i="9"/>
  <c r="L298" i="9"/>
  <c r="R298" i="9"/>
  <c r="S298" i="9"/>
  <c r="G299" i="9"/>
  <c r="H299" i="9"/>
  <c r="J299" i="9"/>
  <c r="R299" i="9"/>
  <c r="S299" i="9"/>
  <c r="G300" i="9"/>
  <c r="H300" i="9"/>
  <c r="J300" i="9"/>
  <c r="L300" i="9"/>
  <c r="R300" i="9"/>
  <c r="S300" i="9"/>
  <c r="G301" i="9"/>
  <c r="H301" i="9"/>
  <c r="J301" i="9"/>
  <c r="L301" i="9"/>
  <c r="N301" i="9"/>
  <c r="R301" i="9"/>
  <c r="S301" i="9"/>
  <c r="G302" i="9"/>
  <c r="H302" i="9"/>
  <c r="J302" i="9"/>
  <c r="L302" i="9"/>
  <c r="N302" i="9"/>
  <c r="P302" i="9"/>
  <c r="R302" i="9"/>
  <c r="S302" i="9"/>
  <c r="G303" i="9"/>
  <c r="H303" i="9"/>
  <c r="J303" i="9"/>
  <c r="L303" i="9"/>
  <c r="R303" i="9"/>
  <c r="S303" i="9"/>
  <c r="G304" i="9"/>
  <c r="H304" i="9"/>
  <c r="J304" i="9"/>
  <c r="R304" i="9"/>
  <c r="S304" i="9"/>
  <c r="G305" i="9"/>
  <c r="H305" i="9"/>
  <c r="J305" i="9"/>
  <c r="L305" i="9"/>
  <c r="N305" i="9"/>
  <c r="P305" i="9"/>
  <c r="R305" i="9"/>
  <c r="S305" i="9"/>
  <c r="G306" i="9"/>
  <c r="H306" i="9"/>
  <c r="J306" i="9"/>
  <c r="R306" i="9"/>
  <c r="S306" i="9"/>
  <c r="G307" i="9"/>
  <c r="H307" i="9"/>
  <c r="J307" i="9"/>
  <c r="L307" i="9"/>
  <c r="R307" i="9"/>
  <c r="S307" i="9"/>
  <c r="G308" i="9"/>
  <c r="H308" i="9"/>
  <c r="J308" i="9"/>
  <c r="L308" i="9"/>
  <c r="N308" i="9"/>
  <c r="P308" i="9"/>
  <c r="R308" i="9"/>
  <c r="S308" i="9"/>
  <c r="G309" i="9"/>
  <c r="H309" i="9"/>
  <c r="J309" i="9"/>
  <c r="P309" i="9"/>
  <c r="R309" i="9"/>
  <c r="S309" i="9"/>
  <c r="G310" i="9"/>
  <c r="H310" i="9"/>
  <c r="J310" i="9"/>
  <c r="R310" i="9"/>
  <c r="S310" i="9"/>
  <c r="G311" i="9"/>
  <c r="H311" i="9"/>
  <c r="J311" i="9"/>
  <c r="L311" i="9"/>
  <c r="N311" i="9"/>
  <c r="R311" i="9"/>
  <c r="S311" i="9"/>
  <c r="H278" i="9"/>
  <c r="I278" i="9"/>
  <c r="J278" i="9"/>
  <c r="K278" i="9"/>
  <c r="L278" i="9"/>
  <c r="M278" i="9"/>
  <c r="R278" i="9"/>
  <c r="S278" i="9"/>
  <c r="T278" i="9"/>
  <c r="U278" i="9"/>
  <c r="G278" i="9"/>
  <c r="F279" i="9"/>
  <c r="F280" i="9"/>
  <c r="F278" i="9"/>
  <c r="E279" i="9"/>
  <c r="E280" i="9"/>
  <c r="E281" i="9"/>
  <c r="E282" i="9"/>
  <c r="E283" i="9"/>
  <c r="E284" i="9"/>
  <c r="E285" i="9"/>
  <c r="E286" i="9"/>
  <c r="E287" i="9"/>
  <c r="E288" i="9"/>
  <c r="E289" i="9"/>
  <c r="E290" i="9"/>
  <c r="E291" i="9"/>
  <c r="E292" i="9"/>
  <c r="E293" i="9"/>
  <c r="E294" i="9"/>
  <c r="E295" i="9"/>
  <c r="E296" i="9"/>
  <c r="E297" i="9"/>
  <c r="E298" i="9"/>
  <c r="E299" i="9"/>
  <c r="E300" i="9"/>
  <c r="E301" i="9"/>
  <c r="E302" i="9"/>
  <c r="E303" i="9"/>
  <c r="E304" i="9"/>
  <c r="E305" i="9"/>
  <c r="E306" i="9"/>
  <c r="E307" i="9"/>
  <c r="E308" i="9"/>
  <c r="E309" i="9"/>
  <c r="E310" i="9"/>
  <c r="E311" i="9"/>
  <c r="E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278" i="9"/>
  <c r="C261" i="9"/>
  <c r="D255" i="9"/>
  <c r="E255" i="9"/>
  <c r="F255" i="9"/>
  <c r="G255" i="9"/>
  <c r="H255" i="9"/>
  <c r="I255" i="9"/>
  <c r="J255" i="9"/>
  <c r="K255" i="9"/>
  <c r="L255" i="9"/>
  <c r="M255" i="9"/>
  <c r="N255" i="9"/>
  <c r="O255" i="9"/>
  <c r="P255" i="9"/>
  <c r="Q255" i="9"/>
  <c r="R255" i="9"/>
  <c r="S255" i="9"/>
  <c r="T255" i="9"/>
  <c r="U255" i="9"/>
  <c r="D256" i="9"/>
  <c r="E256" i="9"/>
  <c r="F256" i="9"/>
  <c r="G256" i="9"/>
  <c r="H256" i="9"/>
  <c r="I256" i="9"/>
  <c r="J256" i="9"/>
  <c r="K256" i="9"/>
  <c r="L256" i="9"/>
  <c r="M256" i="9"/>
  <c r="N256" i="9"/>
  <c r="O256" i="9"/>
  <c r="P256" i="9"/>
  <c r="Q256" i="9"/>
  <c r="R256" i="9"/>
  <c r="S256" i="9"/>
  <c r="T256" i="9"/>
  <c r="U256" i="9"/>
  <c r="D257" i="9"/>
  <c r="E257" i="9"/>
  <c r="F257" i="9"/>
  <c r="G257" i="9"/>
  <c r="H257" i="9"/>
  <c r="I257" i="9"/>
  <c r="J257" i="9"/>
  <c r="K257" i="9"/>
  <c r="L257" i="9"/>
  <c r="M257" i="9"/>
  <c r="N257" i="9"/>
  <c r="O257" i="9"/>
  <c r="P257" i="9"/>
  <c r="Q257" i="9"/>
  <c r="R257" i="9"/>
  <c r="S257" i="9"/>
  <c r="T257" i="9"/>
  <c r="U257" i="9"/>
  <c r="D258" i="9"/>
  <c r="E258" i="9"/>
  <c r="F258" i="9"/>
  <c r="G258" i="9"/>
  <c r="H258" i="9"/>
  <c r="I258" i="9"/>
  <c r="J258" i="9"/>
  <c r="K258" i="9"/>
  <c r="L258" i="9"/>
  <c r="M258" i="9"/>
  <c r="N258" i="9"/>
  <c r="O258" i="9"/>
  <c r="P258" i="9"/>
  <c r="Q258" i="9"/>
  <c r="R258" i="9"/>
  <c r="S258" i="9"/>
  <c r="T258" i="9"/>
  <c r="U258" i="9"/>
  <c r="D259" i="9"/>
  <c r="E259" i="9"/>
  <c r="F259" i="9"/>
  <c r="G259" i="9"/>
  <c r="H259" i="9"/>
  <c r="I259" i="9"/>
  <c r="J259" i="9"/>
  <c r="K259" i="9"/>
  <c r="L259" i="9"/>
  <c r="M259" i="9"/>
  <c r="N259" i="9"/>
  <c r="O259" i="9"/>
  <c r="P259" i="9"/>
  <c r="Q259" i="9"/>
  <c r="R259" i="9"/>
  <c r="S259" i="9"/>
  <c r="T259" i="9"/>
  <c r="U259" i="9"/>
  <c r="D260" i="9"/>
  <c r="E260" i="9"/>
  <c r="F260" i="9"/>
  <c r="G260" i="9"/>
  <c r="H260" i="9"/>
  <c r="I260" i="9"/>
  <c r="J260" i="9"/>
  <c r="K260" i="9"/>
  <c r="L260" i="9"/>
  <c r="M260" i="9"/>
  <c r="N260" i="9"/>
  <c r="O260" i="9"/>
  <c r="P260" i="9"/>
  <c r="Q260" i="9"/>
  <c r="R260" i="9"/>
  <c r="S260" i="9"/>
  <c r="T260" i="9"/>
  <c r="U260" i="9"/>
  <c r="D261" i="9"/>
  <c r="E261" i="9"/>
  <c r="F261" i="9"/>
  <c r="G261" i="9"/>
  <c r="H261" i="9"/>
  <c r="I261" i="9"/>
  <c r="J261" i="9"/>
  <c r="K261" i="9"/>
  <c r="L261" i="9"/>
  <c r="M261" i="9"/>
  <c r="N261" i="9"/>
  <c r="O261" i="9"/>
  <c r="P261" i="9"/>
  <c r="Q261" i="9"/>
  <c r="R261" i="9"/>
  <c r="S261" i="9"/>
  <c r="T261" i="9"/>
  <c r="U261" i="9"/>
  <c r="D262" i="9"/>
  <c r="E262" i="9"/>
  <c r="F262" i="9"/>
  <c r="G262" i="9"/>
  <c r="H262" i="9"/>
  <c r="I262" i="9"/>
  <c r="J262" i="9"/>
  <c r="K262" i="9"/>
  <c r="L262" i="9"/>
  <c r="M262" i="9"/>
  <c r="N262" i="9"/>
  <c r="O262" i="9"/>
  <c r="P262" i="9"/>
  <c r="Q262" i="9"/>
  <c r="R262" i="9"/>
  <c r="S262" i="9"/>
  <c r="T262" i="9"/>
  <c r="U262" i="9"/>
  <c r="D263" i="9"/>
  <c r="E263" i="9"/>
  <c r="F263" i="9"/>
  <c r="G263" i="9"/>
  <c r="H263" i="9"/>
  <c r="I263" i="9"/>
  <c r="J263" i="9"/>
  <c r="K263" i="9"/>
  <c r="L263" i="9"/>
  <c r="M263" i="9"/>
  <c r="N263" i="9"/>
  <c r="O263" i="9"/>
  <c r="P263" i="9"/>
  <c r="Q263" i="9"/>
  <c r="R263" i="9"/>
  <c r="S263" i="9"/>
  <c r="T263" i="9"/>
  <c r="U263" i="9"/>
  <c r="D264" i="9"/>
  <c r="E264" i="9"/>
  <c r="F264" i="9"/>
  <c r="G264" i="9"/>
  <c r="H264" i="9"/>
  <c r="I264" i="9"/>
  <c r="J264" i="9"/>
  <c r="K264" i="9"/>
  <c r="L264" i="9"/>
  <c r="M264" i="9"/>
  <c r="N264" i="9"/>
  <c r="O264" i="9"/>
  <c r="P264" i="9"/>
  <c r="Q264" i="9"/>
  <c r="R264" i="9"/>
  <c r="S264" i="9"/>
  <c r="T264" i="9"/>
  <c r="U264" i="9"/>
  <c r="D265" i="9"/>
  <c r="E265" i="9"/>
  <c r="F265" i="9"/>
  <c r="G265" i="9"/>
  <c r="D266" i="9"/>
  <c r="E266" i="9"/>
  <c r="F266" i="9"/>
  <c r="G266" i="9"/>
  <c r="D267" i="9"/>
  <c r="E267" i="9"/>
  <c r="F267" i="9"/>
  <c r="G267" i="9"/>
  <c r="D268" i="9"/>
  <c r="E268" i="9"/>
  <c r="F268" i="9"/>
  <c r="G268" i="9"/>
  <c r="D269" i="9"/>
  <c r="E269" i="9"/>
  <c r="F269" i="9"/>
  <c r="G269" i="9"/>
  <c r="D270" i="9"/>
  <c r="E270" i="9"/>
  <c r="F270" i="9"/>
  <c r="G270" i="9"/>
  <c r="D271" i="9"/>
  <c r="E271" i="9"/>
  <c r="F271" i="9"/>
  <c r="G271" i="9"/>
  <c r="D272" i="9"/>
  <c r="E272" i="9"/>
  <c r="F272" i="9"/>
  <c r="G272" i="9"/>
  <c r="D273" i="9"/>
  <c r="E273" i="9"/>
  <c r="F273" i="9"/>
  <c r="G273" i="9"/>
  <c r="D274" i="9"/>
  <c r="E274" i="9"/>
  <c r="F274" i="9"/>
  <c r="G274" i="9"/>
  <c r="D275" i="9"/>
  <c r="E275" i="9"/>
  <c r="F275" i="9"/>
  <c r="G275" i="9"/>
  <c r="D276" i="9"/>
  <c r="E276" i="9"/>
  <c r="F276" i="9"/>
  <c r="G276" i="9"/>
  <c r="D277" i="9"/>
  <c r="E277" i="9"/>
  <c r="F277" i="9"/>
  <c r="G277" i="9"/>
  <c r="C256" i="9"/>
  <c r="C257" i="9"/>
  <c r="C258" i="9"/>
  <c r="C259" i="9"/>
  <c r="C260" i="9"/>
  <c r="C262" i="9"/>
  <c r="C263" i="9"/>
  <c r="C264" i="9"/>
  <c r="C265" i="9"/>
  <c r="C266" i="9"/>
  <c r="C267" i="9"/>
  <c r="C268" i="9"/>
  <c r="C269" i="9"/>
  <c r="C270" i="9"/>
  <c r="C271" i="9"/>
  <c r="C272" i="9"/>
  <c r="C273" i="9"/>
  <c r="C274" i="9"/>
  <c r="C275" i="9"/>
  <c r="C276" i="9"/>
  <c r="C277" i="9"/>
  <c r="C255" i="9"/>
  <c r="D204" i="9"/>
  <c r="E204" i="9"/>
  <c r="F204" i="9"/>
  <c r="G204" i="9"/>
  <c r="H204" i="9"/>
  <c r="I204" i="9"/>
  <c r="J204" i="9"/>
  <c r="K204" i="9"/>
  <c r="R204" i="9"/>
  <c r="S204" i="9"/>
  <c r="T204" i="9"/>
  <c r="D205" i="9"/>
  <c r="E205" i="9"/>
  <c r="F205" i="9"/>
  <c r="G205" i="9"/>
  <c r="H205" i="9"/>
  <c r="I205" i="9"/>
  <c r="J205" i="9"/>
  <c r="K205" i="9"/>
  <c r="L205" i="9"/>
  <c r="M205" i="9"/>
  <c r="R205" i="9"/>
  <c r="S205" i="9"/>
  <c r="T205" i="9"/>
  <c r="D206" i="9"/>
  <c r="E206" i="9"/>
  <c r="F206" i="9"/>
  <c r="G206" i="9"/>
  <c r="H206" i="9"/>
  <c r="I206" i="9"/>
  <c r="R206" i="9"/>
  <c r="S206" i="9"/>
  <c r="T206" i="9"/>
  <c r="D207" i="9"/>
  <c r="E207" i="9"/>
  <c r="F207" i="9"/>
  <c r="G207" i="9"/>
  <c r="H207" i="9"/>
  <c r="I207" i="9"/>
  <c r="R207" i="9"/>
  <c r="S207" i="9"/>
  <c r="T207" i="9"/>
  <c r="D208" i="9"/>
  <c r="E208" i="9"/>
  <c r="F208" i="9"/>
  <c r="G208" i="9"/>
  <c r="H208" i="9"/>
  <c r="I208" i="9"/>
  <c r="J208" i="9"/>
  <c r="K208" i="9"/>
  <c r="R208" i="9"/>
  <c r="S208" i="9"/>
  <c r="T208" i="9"/>
  <c r="D209" i="9"/>
  <c r="E209" i="9"/>
  <c r="F209" i="9"/>
  <c r="G209" i="9"/>
  <c r="H209" i="9"/>
  <c r="I209" i="9"/>
  <c r="R209" i="9"/>
  <c r="S209" i="9"/>
  <c r="T209" i="9"/>
  <c r="D210" i="9"/>
  <c r="E210" i="9"/>
  <c r="F210" i="9"/>
  <c r="G210" i="9"/>
  <c r="H210" i="9"/>
  <c r="I210" i="9"/>
  <c r="J210" i="9"/>
  <c r="K210" i="9"/>
  <c r="R210" i="9"/>
  <c r="S210" i="9"/>
  <c r="T210" i="9"/>
  <c r="D211" i="9"/>
  <c r="E211" i="9"/>
  <c r="F211" i="9"/>
  <c r="G211" i="9"/>
  <c r="H211" i="9"/>
  <c r="I211" i="9"/>
  <c r="R211" i="9"/>
  <c r="S211" i="9"/>
  <c r="T211" i="9"/>
  <c r="D212" i="9"/>
  <c r="E212" i="9"/>
  <c r="F212" i="9"/>
  <c r="G212" i="9"/>
  <c r="H212" i="9"/>
  <c r="I212" i="9"/>
  <c r="J212" i="9"/>
  <c r="K212" i="9"/>
  <c r="R212" i="9"/>
  <c r="S212" i="9"/>
  <c r="T212" i="9"/>
  <c r="D213" i="9"/>
  <c r="E213" i="9"/>
  <c r="F213" i="9"/>
  <c r="G213" i="9"/>
  <c r="H213" i="9"/>
  <c r="I213" i="9"/>
  <c r="J213" i="9"/>
  <c r="K213" i="9"/>
  <c r="R213" i="9"/>
  <c r="S213" i="9"/>
  <c r="T213" i="9"/>
  <c r="D214" i="9"/>
  <c r="E214" i="9"/>
  <c r="F214" i="9"/>
  <c r="G214" i="9"/>
  <c r="H214" i="9"/>
  <c r="I214" i="9"/>
  <c r="R214" i="9"/>
  <c r="S214" i="9"/>
  <c r="T214" i="9"/>
  <c r="D215" i="9"/>
  <c r="E215" i="9"/>
  <c r="F215" i="9"/>
  <c r="G215" i="9"/>
  <c r="H215" i="9"/>
  <c r="I215" i="9"/>
  <c r="J215" i="9"/>
  <c r="K215" i="9"/>
  <c r="R215" i="9"/>
  <c r="S215" i="9"/>
  <c r="T215" i="9"/>
  <c r="D216" i="9"/>
  <c r="E216" i="9"/>
  <c r="F216" i="9"/>
  <c r="G216" i="9"/>
  <c r="H216" i="9"/>
  <c r="I216" i="9"/>
  <c r="R216" i="9"/>
  <c r="S216" i="9"/>
  <c r="T216" i="9"/>
  <c r="D217" i="9"/>
  <c r="E217" i="9"/>
  <c r="F217" i="9"/>
  <c r="G217" i="9"/>
  <c r="H217" i="9"/>
  <c r="I217" i="9"/>
  <c r="R217" i="9"/>
  <c r="S217" i="9"/>
  <c r="T217" i="9"/>
  <c r="D218" i="9"/>
  <c r="E218" i="9"/>
  <c r="F218" i="9"/>
  <c r="G218" i="9"/>
  <c r="H218" i="9"/>
  <c r="I218" i="9"/>
  <c r="J218" i="9"/>
  <c r="K218" i="9"/>
  <c r="L218" i="9"/>
  <c r="M218" i="9"/>
  <c r="N218" i="9"/>
  <c r="O218" i="9"/>
  <c r="R218" i="9"/>
  <c r="S218" i="9"/>
  <c r="T218" i="9"/>
  <c r="D219" i="9"/>
  <c r="E219" i="9"/>
  <c r="F219" i="9"/>
  <c r="G219" i="9"/>
  <c r="H219" i="9"/>
  <c r="I219" i="9"/>
  <c r="J219" i="9"/>
  <c r="K219" i="9"/>
  <c r="L219" i="9"/>
  <c r="M219" i="9"/>
  <c r="N219" i="9"/>
  <c r="O219" i="9"/>
  <c r="P219" i="9"/>
  <c r="Q219" i="9"/>
  <c r="R219" i="9"/>
  <c r="S219" i="9"/>
  <c r="T219" i="9"/>
  <c r="D220" i="9"/>
  <c r="E220" i="9"/>
  <c r="F220" i="9"/>
  <c r="G220" i="9"/>
  <c r="H220" i="9"/>
  <c r="I220" i="9"/>
  <c r="J220" i="9"/>
  <c r="K220" i="9"/>
  <c r="L220" i="9"/>
  <c r="M220" i="9"/>
  <c r="N220" i="9"/>
  <c r="O220" i="9"/>
  <c r="P220" i="9"/>
  <c r="Q220" i="9"/>
  <c r="R220" i="9"/>
  <c r="S220" i="9"/>
  <c r="T220" i="9"/>
  <c r="D221" i="9"/>
  <c r="E221" i="9"/>
  <c r="F221" i="9"/>
  <c r="G221" i="9"/>
  <c r="H221" i="9"/>
  <c r="I221" i="9"/>
  <c r="J221" i="9"/>
  <c r="K221" i="9"/>
  <c r="L221" i="9"/>
  <c r="M221" i="9"/>
  <c r="N221" i="9"/>
  <c r="O221" i="9"/>
  <c r="P221" i="9"/>
  <c r="Q221" i="9"/>
  <c r="R221" i="9"/>
  <c r="S221" i="9"/>
  <c r="T221" i="9"/>
  <c r="D222" i="9"/>
  <c r="E222" i="9"/>
  <c r="F222" i="9"/>
  <c r="G222" i="9"/>
  <c r="H222" i="9"/>
  <c r="I222" i="9"/>
  <c r="J222" i="9"/>
  <c r="K222" i="9"/>
  <c r="L222" i="9"/>
  <c r="M222" i="9"/>
  <c r="Q222" i="9"/>
  <c r="R222" i="9"/>
  <c r="S222" i="9"/>
  <c r="T222" i="9"/>
  <c r="D223" i="9"/>
  <c r="E223" i="9"/>
  <c r="F223" i="9"/>
  <c r="G223" i="9"/>
  <c r="H223" i="9"/>
  <c r="I223" i="9"/>
  <c r="J223" i="9"/>
  <c r="K223" i="9"/>
  <c r="R223" i="9"/>
  <c r="S223" i="9"/>
  <c r="T223" i="9"/>
  <c r="D224" i="9"/>
  <c r="E224" i="9"/>
  <c r="F224" i="9"/>
  <c r="G224" i="9"/>
  <c r="H224" i="9"/>
  <c r="I224" i="9"/>
  <c r="J224" i="9"/>
  <c r="K224" i="9"/>
  <c r="R224" i="9"/>
  <c r="S224" i="9"/>
  <c r="U224" i="9"/>
  <c r="D225" i="9"/>
  <c r="E225" i="9"/>
  <c r="F225" i="9"/>
  <c r="G225" i="9"/>
  <c r="H225" i="9"/>
  <c r="I225" i="9"/>
  <c r="J225" i="9"/>
  <c r="K225" i="9"/>
  <c r="R225" i="9"/>
  <c r="S225" i="9"/>
  <c r="U225" i="9"/>
  <c r="D226" i="9"/>
  <c r="E226" i="9"/>
  <c r="F226" i="9"/>
  <c r="G226" i="9"/>
  <c r="H226" i="9"/>
  <c r="I226" i="9"/>
  <c r="J226" i="9"/>
  <c r="K226" i="9"/>
  <c r="L226" i="9"/>
  <c r="M226" i="9"/>
  <c r="R226" i="9"/>
  <c r="S226" i="9"/>
  <c r="U226" i="9"/>
  <c r="D227" i="9"/>
  <c r="E227" i="9"/>
  <c r="F227" i="9"/>
  <c r="G227" i="9"/>
  <c r="H227" i="9"/>
  <c r="I227" i="9"/>
  <c r="J227" i="9"/>
  <c r="K227" i="9"/>
  <c r="R227" i="9"/>
  <c r="S227" i="9"/>
  <c r="U227" i="9"/>
  <c r="D228" i="9"/>
  <c r="E228" i="9"/>
  <c r="F228" i="9"/>
  <c r="G228" i="9"/>
  <c r="H228" i="9"/>
  <c r="I228" i="9"/>
  <c r="J228" i="9"/>
  <c r="K228" i="9"/>
  <c r="R228" i="9"/>
  <c r="S228" i="9"/>
  <c r="U228" i="9"/>
  <c r="D229" i="9"/>
  <c r="E229" i="9"/>
  <c r="F229" i="9"/>
  <c r="G229" i="9"/>
  <c r="H229" i="9"/>
  <c r="I229" i="9"/>
  <c r="J229" i="9"/>
  <c r="K229" i="9"/>
  <c r="R229" i="9"/>
  <c r="S229" i="9"/>
  <c r="T229" i="9"/>
  <c r="D230" i="9"/>
  <c r="E230" i="9"/>
  <c r="F230" i="9"/>
  <c r="G230" i="9"/>
  <c r="H230" i="9"/>
  <c r="I230" i="9"/>
  <c r="J230" i="9"/>
  <c r="K230" i="9"/>
  <c r="R230" i="9"/>
  <c r="S230" i="9"/>
  <c r="T230" i="9"/>
  <c r="D231" i="9"/>
  <c r="E231" i="9"/>
  <c r="F231" i="9"/>
  <c r="G231" i="9"/>
  <c r="H231" i="9"/>
  <c r="I231" i="9"/>
  <c r="J231" i="9"/>
  <c r="K231" i="9"/>
  <c r="R231" i="9"/>
  <c r="S231" i="9"/>
  <c r="T231" i="9"/>
  <c r="D232" i="9"/>
  <c r="E232" i="9"/>
  <c r="F232" i="9"/>
  <c r="G232" i="9"/>
  <c r="H232" i="9"/>
  <c r="I232" i="9"/>
  <c r="J232" i="9"/>
  <c r="K232" i="9"/>
  <c r="R232" i="9"/>
  <c r="S232" i="9"/>
  <c r="T232" i="9"/>
  <c r="D233" i="9"/>
  <c r="E233" i="9"/>
  <c r="F233" i="9"/>
  <c r="G233" i="9"/>
  <c r="H233" i="9"/>
  <c r="I233" i="9"/>
  <c r="J233" i="9"/>
  <c r="K233" i="9"/>
  <c r="R233" i="9"/>
  <c r="S233" i="9"/>
  <c r="T233" i="9"/>
  <c r="D234" i="9"/>
  <c r="E234" i="9"/>
  <c r="F234" i="9"/>
  <c r="G234" i="9"/>
  <c r="H234" i="9"/>
  <c r="I234" i="9"/>
  <c r="J234" i="9"/>
  <c r="K234" i="9"/>
  <c r="R234" i="9"/>
  <c r="S234" i="9"/>
  <c r="T234" i="9"/>
  <c r="D235" i="9"/>
  <c r="E235" i="9"/>
  <c r="F235" i="9"/>
  <c r="G235" i="9"/>
  <c r="H235" i="9"/>
  <c r="I235" i="9"/>
  <c r="J235" i="9"/>
  <c r="K235" i="9"/>
  <c r="R235" i="9"/>
  <c r="S235" i="9"/>
  <c r="T235" i="9"/>
  <c r="D236" i="9"/>
  <c r="E236" i="9"/>
  <c r="F236" i="9"/>
  <c r="G236" i="9"/>
  <c r="H236" i="9"/>
  <c r="I236" i="9"/>
  <c r="R236" i="9"/>
  <c r="S236" i="9"/>
  <c r="T236" i="9"/>
  <c r="D237" i="9"/>
  <c r="E237" i="9"/>
  <c r="F237" i="9"/>
  <c r="G237" i="9"/>
  <c r="H237" i="9"/>
  <c r="I237" i="9"/>
  <c r="R237" i="9"/>
  <c r="S237" i="9"/>
  <c r="T237" i="9"/>
  <c r="D238" i="9"/>
  <c r="E238" i="9"/>
  <c r="F238" i="9"/>
  <c r="G238" i="9"/>
  <c r="H238" i="9"/>
  <c r="I238" i="9"/>
  <c r="R238" i="9"/>
  <c r="S238" i="9"/>
  <c r="T238" i="9"/>
  <c r="D239" i="9"/>
  <c r="E239" i="9"/>
  <c r="F239" i="9"/>
  <c r="G239" i="9"/>
  <c r="H239" i="9"/>
  <c r="I239" i="9"/>
  <c r="R239" i="9"/>
  <c r="S239" i="9"/>
  <c r="T239" i="9"/>
  <c r="D240" i="9"/>
  <c r="E240" i="9"/>
  <c r="F240" i="9"/>
  <c r="G240" i="9"/>
  <c r="H240" i="9"/>
  <c r="I240" i="9"/>
  <c r="R240" i="9"/>
  <c r="S240" i="9"/>
  <c r="T240" i="9"/>
  <c r="D241" i="9"/>
  <c r="E241" i="9"/>
  <c r="F241" i="9"/>
  <c r="G241" i="9"/>
  <c r="H241" i="9"/>
  <c r="I241" i="9"/>
  <c r="R241" i="9"/>
  <c r="S241" i="9"/>
  <c r="T241" i="9"/>
  <c r="D242" i="9"/>
  <c r="E242" i="9"/>
  <c r="F242" i="9"/>
  <c r="G242" i="9"/>
  <c r="H242" i="9"/>
  <c r="I242" i="9"/>
  <c r="R242" i="9"/>
  <c r="S242" i="9"/>
  <c r="T242" i="9"/>
  <c r="D243" i="9"/>
  <c r="E243" i="9"/>
  <c r="F243" i="9"/>
  <c r="G243" i="9"/>
  <c r="H243" i="9"/>
  <c r="I243" i="9"/>
  <c r="J243" i="9"/>
  <c r="K243" i="9"/>
  <c r="R243" i="9"/>
  <c r="S243" i="9"/>
  <c r="T243" i="9"/>
  <c r="D244" i="9"/>
  <c r="E244" i="9"/>
  <c r="F244" i="9"/>
  <c r="G244" i="9"/>
  <c r="H244" i="9"/>
  <c r="I244" i="9"/>
  <c r="J244" i="9"/>
  <c r="K244" i="9"/>
  <c r="R244" i="9"/>
  <c r="S244" i="9"/>
  <c r="T244" i="9"/>
  <c r="D245" i="9"/>
  <c r="E245" i="9"/>
  <c r="F245" i="9"/>
  <c r="G245" i="9"/>
  <c r="H245" i="9"/>
  <c r="I245" i="9"/>
  <c r="R245" i="9"/>
  <c r="S245" i="9"/>
  <c r="T245" i="9"/>
  <c r="D246" i="9"/>
  <c r="E246" i="9"/>
  <c r="F246" i="9"/>
  <c r="G246" i="9"/>
  <c r="H246" i="9"/>
  <c r="I246" i="9"/>
  <c r="R246" i="9"/>
  <c r="S246" i="9"/>
  <c r="T246" i="9"/>
  <c r="D247" i="9"/>
  <c r="E247" i="9"/>
  <c r="F247" i="9"/>
  <c r="G247" i="9"/>
  <c r="H247" i="9"/>
  <c r="I247" i="9"/>
  <c r="R247" i="9"/>
  <c r="S247" i="9"/>
  <c r="T247" i="9"/>
  <c r="D248" i="9"/>
  <c r="E248" i="9"/>
  <c r="F248" i="9"/>
  <c r="G248" i="9"/>
  <c r="H248" i="9"/>
  <c r="I248" i="9"/>
  <c r="R248" i="9"/>
  <c r="S248" i="9"/>
  <c r="T248" i="9"/>
  <c r="D249" i="9"/>
  <c r="E249" i="9"/>
  <c r="F249" i="9"/>
  <c r="G249" i="9"/>
  <c r="H249" i="9"/>
  <c r="I249" i="9"/>
  <c r="R249" i="9"/>
  <c r="S249" i="9"/>
  <c r="T249" i="9"/>
  <c r="D250" i="9"/>
  <c r="E250" i="9"/>
  <c r="F250" i="9"/>
  <c r="G250" i="9"/>
  <c r="H250" i="9"/>
  <c r="I250" i="9"/>
  <c r="R250" i="9"/>
  <c r="S250" i="9"/>
  <c r="T250" i="9"/>
  <c r="D251" i="9"/>
  <c r="E251" i="9"/>
  <c r="F251" i="9"/>
  <c r="G251" i="9"/>
  <c r="H251" i="9"/>
  <c r="I251" i="9"/>
  <c r="R251" i="9"/>
  <c r="S251" i="9"/>
  <c r="T251" i="9"/>
  <c r="D252" i="9"/>
  <c r="E252" i="9"/>
  <c r="F252" i="9"/>
  <c r="G252" i="9"/>
  <c r="H252" i="9"/>
  <c r="I252" i="9"/>
  <c r="R252" i="9"/>
  <c r="S252" i="9"/>
  <c r="T252" i="9"/>
  <c r="D253" i="9"/>
  <c r="E253" i="9"/>
  <c r="F253" i="9"/>
  <c r="G253" i="9"/>
  <c r="H253" i="9"/>
  <c r="I253" i="9"/>
  <c r="J253" i="9"/>
  <c r="K253" i="9"/>
  <c r="R253" i="9"/>
  <c r="S253" i="9"/>
  <c r="T253" i="9"/>
  <c r="D254" i="9"/>
  <c r="E254" i="9"/>
  <c r="F254" i="9"/>
  <c r="G254" i="9"/>
  <c r="H254" i="9"/>
  <c r="I254" i="9"/>
  <c r="J254" i="9"/>
  <c r="K254" i="9"/>
  <c r="R254" i="9"/>
  <c r="S254" i="9"/>
  <c r="T25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04" i="9"/>
  <c r="C197" i="9"/>
  <c r="D197" i="9"/>
  <c r="E197" i="9"/>
  <c r="G197" i="9"/>
  <c r="H197" i="9"/>
  <c r="R197" i="9"/>
  <c r="S197" i="9"/>
  <c r="T197" i="9"/>
  <c r="U197" i="9"/>
  <c r="C198" i="9"/>
  <c r="D198" i="9"/>
  <c r="E198" i="9"/>
  <c r="G198" i="9"/>
  <c r="H198" i="9"/>
  <c r="R198" i="9"/>
  <c r="S198" i="9"/>
  <c r="T198" i="9"/>
  <c r="U198" i="9"/>
  <c r="C199" i="9"/>
  <c r="D199" i="9"/>
  <c r="E199" i="9"/>
  <c r="G199" i="9"/>
  <c r="H199" i="9"/>
  <c r="R199" i="9"/>
  <c r="S199" i="9"/>
  <c r="T199" i="9"/>
  <c r="U199" i="9"/>
  <c r="C200" i="9"/>
  <c r="D200" i="9"/>
  <c r="E200" i="9"/>
  <c r="G200" i="9"/>
  <c r="H200" i="9"/>
  <c r="R200" i="9"/>
  <c r="S200" i="9"/>
  <c r="T200" i="9"/>
  <c r="U200" i="9"/>
  <c r="C201" i="9"/>
  <c r="D201" i="9"/>
  <c r="E201" i="9"/>
  <c r="G201" i="9"/>
  <c r="H201" i="9"/>
  <c r="R201" i="9"/>
  <c r="S201" i="9"/>
  <c r="T201" i="9"/>
  <c r="U201" i="9"/>
  <c r="C202" i="9"/>
  <c r="D202" i="9"/>
  <c r="E202" i="9"/>
  <c r="G202" i="9"/>
  <c r="H202" i="9"/>
  <c r="J202" i="9"/>
  <c r="L202" i="9"/>
  <c r="R202" i="9"/>
  <c r="S202" i="9"/>
  <c r="T202" i="9"/>
  <c r="C203" i="9"/>
  <c r="D203" i="9"/>
  <c r="E203" i="9"/>
  <c r="G203" i="9"/>
  <c r="H203" i="9"/>
  <c r="R203" i="9"/>
  <c r="S203" i="9"/>
  <c r="T203" i="9"/>
  <c r="U203" i="9"/>
  <c r="B197" i="9"/>
  <c r="B198" i="9"/>
  <c r="B199" i="9"/>
  <c r="B200" i="9"/>
  <c r="B201" i="9"/>
  <c r="B202" i="9"/>
  <c r="B203" i="9"/>
  <c r="B164" i="9"/>
  <c r="C164" i="9"/>
  <c r="D164" i="9"/>
  <c r="E164" i="9"/>
  <c r="G164" i="9"/>
  <c r="H164" i="9"/>
  <c r="J164" i="9"/>
  <c r="L164" i="9"/>
  <c r="R164" i="9"/>
  <c r="S164" i="9"/>
  <c r="T164" i="9"/>
  <c r="B165" i="9"/>
  <c r="C165" i="9"/>
  <c r="D165" i="9"/>
  <c r="E165" i="9"/>
  <c r="G165" i="9"/>
  <c r="H165" i="9"/>
  <c r="R165" i="9"/>
  <c r="S165" i="9"/>
  <c r="T165" i="9"/>
  <c r="B166" i="9"/>
  <c r="C166" i="9"/>
  <c r="D166" i="9"/>
  <c r="E166" i="9"/>
  <c r="G166" i="9"/>
  <c r="H166" i="9"/>
  <c r="R166" i="9"/>
  <c r="S166" i="9"/>
  <c r="T166" i="9"/>
  <c r="B167" i="9"/>
  <c r="C167" i="9"/>
  <c r="D167" i="9"/>
  <c r="E167" i="9"/>
  <c r="G167" i="9"/>
  <c r="H167" i="9"/>
  <c r="R167" i="9"/>
  <c r="S167" i="9"/>
  <c r="T167" i="9"/>
  <c r="B168" i="9"/>
  <c r="C168" i="9"/>
  <c r="D168" i="9"/>
  <c r="E168" i="9"/>
  <c r="G168" i="9"/>
  <c r="H168" i="9"/>
  <c r="R168" i="9"/>
  <c r="S168" i="9"/>
  <c r="T168" i="9"/>
  <c r="B169" i="9"/>
  <c r="C169" i="9"/>
  <c r="D169" i="9"/>
  <c r="E169" i="9"/>
  <c r="G169" i="9"/>
  <c r="H169" i="9"/>
  <c r="R169" i="9"/>
  <c r="S169" i="9"/>
  <c r="T169" i="9"/>
  <c r="B170" i="9"/>
  <c r="C170" i="9"/>
  <c r="D170" i="9"/>
  <c r="E170" i="9"/>
  <c r="G170" i="9"/>
  <c r="H170" i="9"/>
  <c r="J170" i="9"/>
  <c r="L170" i="9"/>
  <c r="R170" i="9"/>
  <c r="S170" i="9"/>
  <c r="T170" i="9"/>
  <c r="B171" i="9"/>
  <c r="C171" i="9"/>
  <c r="D171" i="9"/>
  <c r="E171" i="9"/>
  <c r="G171" i="9"/>
  <c r="H171" i="9"/>
  <c r="J171" i="9"/>
  <c r="L171" i="9"/>
  <c r="N171" i="9"/>
  <c r="R171" i="9"/>
  <c r="S171" i="9"/>
  <c r="T171" i="9"/>
  <c r="B172" i="9"/>
  <c r="C172" i="9"/>
  <c r="D172" i="9"/>
  <c r="E172" i="9"/>
  <c r="G172" i="9"/>
  <c r="H172" i="9"/>
  <c r="J172" i="9"/>
  <c r="R172" i="9"/>
  <c r="S172" i="9"/>
  <c r="T172" i="9"/>
  <c r="B173" i="9"/>
  <c r="C173" i="9"/>
  <c r="D173" i="9"/>
  <c r="E173" i="9"/>
  <c r="G173" i="9"/>
  <c r="H173" i="9"/>
  <c r="J173" i="9"/>
  <c r="R173" i="9"/>
  <c r="S173" i="9"/>
  <c r="T173" i="9"/>
  <c r="B174" i="9"/>
  <c r="C174" i="9"/>
  <c r="D174" i="9"/>
  <c r="E174" i="9"/>
  <c r="G174" i="9"/>
  <c r="H174" i="9"/>
  <c r="J174" i="9"/>
  <c r="R174" i="9"/>
  <c r="S174" i="9"/>
  <c r="T174" i="9"/>
  <c r="B175" i="9"/>
  <c r="C175" i="9"/>
  <c r="D175" i="9"/>
  <c r="E175" i="9"/>
  <c r="G175" i="9"/>
  <c r="H175" i="9"/>
  <c r="J175" i="9"/>
  <c r="R175" i="9"/>
  <c r="S175" i="9"/>
  <c r="T175" i="9"/>
  <c r="B176" i="9"/>
  <c r="C176" i="9"/>
  <c r="D176" i="9"/>
  <c r="E176" i="9"/>
  <c r="G176" i="9"/>
  <c r="H176" i="9"/>
  <c r="J176" i="9"/>
  <c r="R176" i="9"/>
  <c r="S176" i="9"/>
  <c r="T176" i="9"/>
  <c r="B177" i="9"/>
  <c r="C177" i="9"/>
  <c r="D177" i="9"/>
  <c r="E177" i="9"/>
  <c r="G177" i="9"/>
  <c r="H177" i="9"/>
  <c r="J177" i="9"/>
  <c r="L177" i="9"/>
  <c r="R177" i="9"/>
  <c r="S177" i="9"/>
  <c r="T177" i="9"/>
  <c r="B178" i="9"/>
  <c r="C178" i="9"/>
  <c r="D178" i="9"/>
  <c r="E178" i="9"/>
  <c r="G178" i="9"/>
  <c r="H178" i="9"/>
  <c r="J178" i="9"/>
  <c r="L178" i="9"/>
  <c r="R178" i="9"/>
  <c r="S178" i="9"/>
  <c r="T178" i="9"/>
  <c r="B179" i="9"/>
  <c r="C179" i="9"/>
  <c r="D179" i="9"/>
  <c r="E179" i="9"/>
  <c r="G179" i="9"/>
  <c r="H179" i="9"/>
  <c r="J179" i="9"/>
  <c r="L179" i="9"/>
  <c r="R179" i="9"/>
  <c r="S179" i="9"/>
  <c r="T179" i="9"/>
  <c r="B180" i="9"/>
  <c r="C180" i="9"/>
  <c r="D180" i="9"/>
  <c r="E180" i="9"/>
  <c r="G180" i="9"/>
  <c r="H180" i="9"/>
  <c r="J180" i="9"/>
  <c r="L180" i="9"/>
  <c r="R180" i="9"/>
  <c r="S180" i="9"/>
  <c r="T180" i="9"/>
  <c r="B181" i="9"/>
  <c r="C181" i="9"/>
  <c r="D181" i="9"/>
  <c r="E181" i="9"/>
  <c r="G181" i="9"/>
  <c r="H181" i="9"/>
  <c r="J181" i="9"/>
  <c r="R181" i="9"/>
  <c r="S181" i="9"/>
  <c r="T181" i="9"/>
  <c r="U181" i="9"/>
  <c r="B182" i="9"/>
  <c r="C182" i="9"/>
  <c r="D182" i="9"/>
  <c r="E182" i="9"/>
  <c r="G182" i="9"/>
  <c r="H182" i="9"/>
  <c r="J182" i="9"/>
  <c r="L182" i="9"/>
  <c r="R182" i="9"/>
  <c r="S182" i="9"/>
  <c r="T182" i="9"/>
  <c r="U182" i="9"/>
  <c r="B183" i="9"/>
  <c r="C183" i="9"/>
  <c r="D183" i="9"/>
  <c r="E183" i="9"/>
  <c r="G183" i="9"/>
  <c r="H183" i="9"/>
  <c r="R183" i="9"/>
  <c r="S183" i="9"/>
  <c r="T183" i="9"/>
  <c r="U183" i="9"/>
  <c r="B184" i="9"/>
  <c r="C184" i="9"/>
  <c r="D184" i="9"/>
  <c r="E184" i="9"/>
  <c r="G184" i="9"/>
  <c r="H184" i="9"/>
  <c r="R184" i="9"/>
  <c r="S184" i="9"/>
  <c r="T184" i="9"/>
  <c r="U184" i="9"/>
  <c r="B185" i="9"/>
  <c r="C185" i="9"/>
  <c r="D185" i="9"/>
  <c r="E185" i="9"/>
  <c r="G185" i="9"/>
  <c r="H185" i="9"/>
  <c r="R185" i="9"/>
  <c r="S185" i="9"/>
  <c r="T185" i="9"/>
  <c r="U185" i="9"/>
  <c r="B186" i="9"/>
  <c r="C186" i="9"/>
  <c r="D186" i="9"/>
  <c r="E186" i="9"/>
  <c r="G186" i="9"/>
  <c r="H186" i="9"/>
  <c r="J186" i="9"/>
  <c r="R186" i="9"/>
  <c r="S186" i="9"/>
  <c r="T186" i="9"/>
  <c r="U186" i="9"/>
  <c r="B187" i="9"/>
  <c r="C187" i="9"/>
  <c r="D187" i="9"/>
  <c r="E187" i="9"/>
  <c r="G187" i="9"/>
  <c r="H187" i="9"/>
  <c r="J187" i="9"/>
  <c r="R187" i="9"/>
  <c r="S187" i="9"/>
  <c r="T187" i="9"/>
  <c r="U187" i="9"/>
  <c r="B188" i="9"/>
  <c r="C188" i="9"/>
  <c r="D188" i="9"/>
  <c r="E188" i="9"/>
  <c r="G188" i="9"/>
  <c r="H188" i="9"/>
  <c r="R188" i="9"/>
  <c r="S188" i="9"/>
  <c r="T188" i="9"/>
  <c r="U188" i="9"/>
  <c r="B189" i="9"/>
  <c r="C189" i="9"/>
  <c r="D189" i="9"/>
  <c r="E189" i="9"/>
  <c r="G189" i="9"/>
  <c r="H189" i="9"/>
  <c r="R189" i="9"/>
  <c r="S189" i="9"/>
  <c r="T189" i="9"/>
  <c r="U189" i="9"/>
  <c r="B190" i="9"/>
  <c r="C190" i="9"/>
  <c r="D190" i="9"/>
  <c r="E190" i="9"/>
  <c r="G190" i="9"/>
  <c r="H190" i="9"/>
  <c r="J190" i="9"/>
  <c r="R190" i="9"/>
  <c r="S190" i="9"/>
  <c r="T190" i="9"/>
  <c r="U190" i="9"/>
  <c r="B191" i="9"/>
  <c r="C191" i="9"/>
  <c r="D191" i="9"/>
  <c r="E191" i="9"/>
  <c r="G191" i="9"/>
  <c r="H191" i="9"/>
  <c r="R191" i="9"/>
  <c r="S191" i="9"/>
  <c r="T191" i="9"/>
  <c r="U191" i="9"/>
  <c r="B192" i="9"/>
  <c r="C192" i="9"/>
  <c r="D192" i="9"/>
  <c r="E192" i="9"/>
  <c r="G192" i="9"/>
  <c r="H192" i="9"/>
  <c r="R192" i="9"/>
  <c r="S192" i="9"/>
  <c r="T192" i="9"/>
  <c r="U192" i="9"/>
  <c r="B193" i="9"/>
  <c r="C193" i="9"/>
  <c r="D193" i="9"/>
  <c r="E193" i="9"/>
  <c r="G193" i="9"/>
  <c r="H193" i="9"/>
  <c r="R193" i="9"/>
  <c r="S193" i="9"/>
  <c r="T193" i="9"/>
  <c r="U193" i="9"/>
  <c r="B194" i="9"/>
  <c r="C194" i="9"/>
  <c r="D194" i="9"/>
  <c r="E194" i="9"/>
  <c r="G194" i="9"/>
  <c r="H194" i="9"/>
  <c r="J194" i="9"/>
  <c r="L194" i="9"/>
  <c r="R194" i="9"/>
  <c r="S194" i="9"/>
  <c r="T194" i="9"/>
  <c r="U194" i="9"/>
  <c r="B195" i="9"/>
  <c r="C195" i="9"/>
  <c r="D195" i="9"/>
  <c r="E195" i="9"/>
  <c r="G195" i="9"/>
  <c r="H195" i="9"/>
  <c r="J195" i="9"/>
  <c r="R195" i="9"/>
  <c r="S195" i="9"/>
  <c r="T195" i="9"/>
  <c r="U195" i="9"/>
  <c r="B196" i="9"/>
  <c r="C196" i="9"/>
  <c r="D196" i="9"/>
  <c r="E196" i="9"/>
  <c r="G196" i="9"/>
  <c r="H196" i="9"/>
  <c r="R196" i="9"/>
  <c r="S196" i="9"/>
  <c r="T196" i="9"/>
  <c r="U196" i="9"/>
  <c r="S163" i="9"/>
  <c r="T163" i="9"/>
  <c r="R163" i="9"/>
  <c r="D163" i="9"/>
  <c r="E163" i="9"/>
  <c r="G163" i="9"/>
  <c r="H163" i="9"/>
  <c r="J163" i="9"/>
  <c r="L163" i="9"/>
  <c r="B163" i="9"/>
  <c r="C163" i="9"/>
  <c r="D123" i="9"/>
  <c r="E123" i="9"/>
  <c r="F123" i="9"/>
  <c r="G123" i="9"/>
  <c r="H123" i="9"/>
  <c r="J123" i="9"/>
  <c r="L123" i="9"/>
  <c r="N123" i="9"/>
  <c r="R123" i="9"/>
  <c r="S123" i="9"/>
  <c r="T123" i="9"/>
  <c r="D124" i="9"/>
  <c r="E124" i="9"/>
  <c r="F124" i="9"/>
  <c r="G124" i="9"/>
  <c r="H124" i="9"/>
  <c r="R124" i="9"/>
  <c r="S124" i="9"/>
  <c r="T124" i="9"/>
  <c r="D125" i="9"/>
  <c r="E125" i="9"/>
  <c r="F125" i="9"/>
  <c r="G125" i="9"/>
  <c r="H125" i="9"/>
  <c r="R125" i="9"/>
  <c r="S125" i="9"/>
  <c r="T125" i="9"/>
  <c r="D126" i="9"/>
  <c r="E126" i="9"/>
  <c r="F126" i="9"/>
  <c r="G126" i="9"/>
  <c r="H126" i="9"/>
  <c r="J126" i="9"/>
  <c r="R126" i="9"/>
  <c r="S126" i="9"/>
  <c r="T126" i="9"/>
  <c r="D127" i="9"/>
  <c r="E127" i="9"/>
  <c r="F127" i="9"/>
  <c r="G127" i="9"/>
  <c r="H127" i="9"/>
  <c r="J127" i="9"/>
  <c r="R127" i="9"/>
  <c r="S127" i="9"/>
  <c r="T127" i="9"/>
  <c r="D128" i="9"/>
  <c r="E128" i="9"/>
  <c r="F128" i="9"/>
  <c r="G128" i="9"/>
  <c r="H128" i="9"/>
  <c r="J128" i="9"/>
  <c r="R128" i="9"/>
  <c r="S128" i="9"/>
  <c r="T128" i="9"/>
  <c r="D129" i="9"/>
  <c r="E129" i="9"/>
  <c r="F129" i="9"/>
  <c r="G129" i="9"/>
  <c r="H129" i="9"/>
  <c r="J129" i="9"/>
  <c r="L129" i="9"/>
  <c r="R129" i="9"/>
  <c r="S129" i="9"/>
  <c r="T129" i="9"/>
  <c r="D130" i="9"/>
  <c r="E130" i="9"/>
  <c r="F130" i="9"/>
  <c r="G130" i="9"/>
  <c r="H130" i="9"/>
  <c r="J130" i="9"/>
  <c r="R130" i="9"/>
  <c r="S130" i="9"/>
  <c r="T130" i="9"/>
  <c r="D131" i="9"/>
  <c r="E131" i="9"/>
  <c r="F131" i="9"/>
  <c r="G131" i="9"/>
  <c r="H131" i="9"/>
  <c r="R131" i="9"/>
  <c r="S131" i="9"/>
  <c r="T131" i="9"/>
  <c r="D132" i="9"/>
  <c r="E132" i="9"/>
  <c r="F132" i="9"/>
  <c r="G132" i="9"/>
  <c r="H132" i="9"/>
  <c r="J132" i="9"/>
  <c r="L132" i="9"/>
  <c r="R132" i="9"/>
  <c r="S132" i="9"/>
  <c r="T132" i="9"/>
  <c r="D133" i="9"/>
  <c r="E133" i="9"/>
  <c r="F133" i="9"/>
  <c r="G133" i="9"/>
  <c r="H133" i="9"/>
  <c r="J133" i="9"/>
  <c r="L133" i="9"/>
  <c r="R133" i="9"/>
  <c r="S133" i="9"/>
  <c r="T133" i="9"/>
  <c r="D134" i="9"/>
  <c r="E134" i="9"/>
  <c r="F134" i="9"/>
  <c r="G134" i="9"/>
  <c r="H134" i="9"/>
  <c r="R134" i="9"/>
  <c r="S134" i="9"/>
  <c r="T134" i="9"/>
  <c r="D135" i="9"/>
  <c r="E135" i="9"/>
  <c r="F135" i="9"/>
  <c r="G135" i="9"/>
  <c r="H135" i="9"/>
  <c r="R135" i="9"/>
  <c r="S135" i="9"/>
  <c r="T135" i="9"/>
  <c r="D136" i="9"/>
  <c r="E136" i="9"/>
  <c r="F136" i="9"/>
  <c r="G136" i="9"/>
  <c r="H136" i="9"/>
  <c r="J136" i="9"/>
  <c r="R136" i="9"/>
  <c r="S136" i="9"/>
  <c r="T136" i="9"/>
  <c r="D137" i="9"/>
  <c r="E137" i="9"/>
  <c r="F137" i="9"/>
  <c r="G137" i="9"/>
  <c r="H137" i="9"/>
  <c r="J137" i="9"/>
  <c r="R137" i="9"/>
  <c r="S137" i="9"/>
  <c r="T137" i="9"/>
  <c r="D138" i="9"/>
  <c r="E138" i="9"/>
  <c r="F138" i="9"/>
  <c r="G138" i="9"/>
  <c r="H138" i="9"/>
  <c r="R138" i="9"/>
  <c r="S138" i="9"/>
  <c r="T138" i="9"/>
  <c r="D139" i="9"/>
  <c r="E139" i="9"/>
  <c r="F139" i="9"/>
  <c r="G139" i="9"/>
  <c r="H139" i="9"/>
  <c r="J139" i="9"/>
  <c r="R139" i="9"/>
  <c r="S139" i="9"/>
  <c r="T139" i="9"/>
  <c r="D140" i="9"/>
  <c r="E140" i="9"/>
  <c r="F140" i="9"/>
  <c r="G140" i="9"/>
  <c r="H140" i="9"/>
  <c r="R140" i="9"/>
  <c r="S140" i="9"/>
  <c r="T140" i="9"/>
  <c r="D141" i="9"/>
  <c r="E141" i="9"/>
  <c r="F141" i="9"/>
  <c r="G141" i="9"/>
  <c r="H141" i="9"/>
  <c r="J141" i="9"/>
  <c r="L141" i="9"/>
  <c r="N141" i="9"/>
  <c r="R141" i="9"/>
  <c r="S141" i="9"/>
  <c r="T141" i="9"/>
  <c r="D142" i="9"/>
  <c r="E142" i="9"/>
  <c r="F142" i="9"/>
  <c r="G142" i="9"/>
  <c r="H142" i="9"/>
  <c r="J142" i="9"/>
  <c r="L142" i="9"/>
  <c r="N142" i="9"/>
  <c r="R142" i="9"/>
  <c r="S142" i="9"/>
  <c r="T142" i="9"/>
  <c r="D143" i="9"/>
  <c r="E143" i="9"/>
  <c r="F143" i="9"/>
  <c r="G143" i="9"/>
  <c r="H143" i="9"/>
  <c r="J143" i="9"/>
  <c r="R143" i="9"/>
  <c r="S143" i="9"/>
  <c r="T143" i="9"/>
  <c r="D144" i="9"/>
  <c r="E144" i="9"/>
  <c r="F144" i="9"/>
  <c r="G144" i="9"/>
  <c r="H144" i="9"/>
  <c r="J144" i="9"/>
  <c r="L144" i="9"/>
  <c r="R144" i="9"/>
  <c r="S144" i="9"/>
  <c r="T144" i="9"/>
  <c r="D145" i="9"/>
  <c r="E145" i="9"/>
  <c r="F145" i="9"/>
  <c r="G145" i="9"/>
  <c r="H145" i="9"/>
  <c r="R145" i="9"/>
  <c r="S145" i="9"/>
  <c r="T145" i="9"/>
  <c r="D146" i="9"/>
  <c r="E146" i="9"/>
  <c r="F146" i="9"/>
  <c r="G146" i="9"/>
  <c r="H146" i="9"/>
  <c r="J146" i="9"/>
  <c r="R146" i="9"/>
  <c r="S146" i="9"/>
  <c r="T146" i="9"/>
  <c r="D147" i="9"/>
  <c r="E147" i="9"/>
  <c r="F147" i="9"/>
  <c r="G147" i="9"/>
  <c r="H147" i="9"/>
  <c r="J147" i="9"/>
  <c r="L147" i="9"/>
  <c r="R147" i="9"/>
  <c r="S147" i="9"/>
  <c r="T147" i="9"/>
  <c r="D148" i="9"/>
  <c r="E148" i="9"/>
  <c r="F148" i="9"/>
  <c r="G148" i="9"/>
  <c r="H148" i="9"/>
  <c r="J148" i="9"/>
  <c r="L148" i="9"/>
  <c r="N148" i="9"/>
  <c r="R148" i="9"/>
  <c r="S148" i="9"/>
  <c r="T148" i="9"/>
  <c r="D149" i="9"/>
  <c r="E149" i="9"/>
  <c r="F149" i="9"/>
  <c r="G149" i="9"/>
  <c r="H149" i="9"/>
  <c r="R149" i="9"/>
  <c r="S149" i="9"/>
  <c r="T149" i="9"/>
  <c r="D150" i="9"/>
  <c r="E150" i="9"/>
  <c r="F150" i="9"/>
  <c r="G150" i="9"/>
  <c r="H150" i="9"/>
  <c r="R150" i="9"/>
  <c r="S150" i="9"/>
  <c r="T150" i="9"/>
  <c r="D151" i="9"/>
  <c r="E151" i="9"/>
  <c r="F151" i="9"/>
  <c r="G151" i="9"/>
  <c r="H151" i="9"/>
  <c r="J151" i="9"/>
  <c r="L151" i="9"/>
  <c r="N151" i="9"/>
  <c r="P151" i="9"/>
  <c r="R151" i="9"/>
  <c r="S151" i="9"/>
  <c r="T151" i="9"/>
  <c r="D152" i="9"/>
  <c r="E152" i="9"/>
  <c r="F152" i="9"/>
  <c r="G152" i="9"/>
  <c r="H152" i="9"/>
  <c r="J152" i="9"/>
  <c r="L152" i="9"/>
  <c r="R152" i="9"/>
  <c r="S152" i="9"/>
  <c r="T152" i="9"/>
  <c r="D153" i="9"/>
  <c r="E153" i="9"/>
  <c r="F153" i="9"/>
  <c r="G153" i="9"/>
  <c r="H153" i="9"/>
  <c r="R153" i="9"/>
  <c r="S153" i="9"/>
  <c r="T153" i="9"/>
  <c r="D154" i="9"/>
  <c r="E154" i="9"/>
  <c r="F154" i="9"/>
  <c r="G154" i="9"/>
  <c r="H154" i="9"/>
  <c r="J154" i="9"/>
  <c r="L154" i="9"/>
  <c r="N154" i="9"/>
  <c r="P154" i="9"/>
  <c r="R154" i="9"/>
  <c r="S154" i="9"/>
  <c r="T154" i="9"/>
  <c r="D155" i="9"/>
  <c r="E155" i="9"/>
  <c r="F155" i="9"/>
  <c r="G155" i="9"/>
  <c r="H155" i="9"/>
  <c r="J155" i="9"/>
  <c r="L155" i="9"/>
  <c r="R155" i="9"/>
  <c r="S155" i="9"/>
  <c r="T155" i="9"/>
  <c r="D156" i="9"/>
  <c r="E156" i="9"/>
  <c r="F156" i="9"/>
  <c r="G156" i="9"/>
  <c r="H156" i="9"/>
  <c r="J156" i="9"/>
  <c r="R156" i="9"/>
  <c r="S156" i="9"/>
  <c r="T156" i="9"/>
  <c r="D157" i="9"/>
  <c r="E157" i="9"/>
  <c r="F157" i="9"/>
  <c r="G157" i="9"/>
  <c r="H157" i="9"/>
  <c r="J157" i="9"/>
  <c r="L157" i="9"/>
  <c r="R157" i="9"/>
  <c r="S157" i="9"/>
  <c r="T157" i="9"/>
  <c r="D158" i="9"/>
  <c r="E158" i="9"/>
  <c r="F158" i="9"/>
  <c r="G158" i="9"/>
  <c r="H158" i="9"/>
  <c r="J158" i="9"/>
  <c r="R158" i="9"/>
  <c r="S158" i="9"/>
  <c r="T158" i="9"/>
  <c r="D159" i="9"/>
  <c r="E159" i="9"/>
  <c r="F159" i="9"/>
  <c r="G159" i="9"/>
  <c r="H159" i="9"/>
  <c r="J159" i="9"/>
  <c r="L159" i="9"/>
  <c r="R159" i="9"/>
  <c r="S159" i="9"/>
  <c r="T159" i="9"/>
  <c r="D160" i="9"/>
  <c r="E160" i="9"/>
  <c r="F160" i="9"/>
  <c r="G160" i="9"/>
  <c r="H160" i="9"/>
  <c r="J160" i="9"/>
  <c r="L160" i="9"/>
  <c r="N160" i="9"/>
  <c r="R160" i="9"/>
  <c r="S160" i="9"/>
  <c r="T160" i="9"/>
  <c r="D161" i="9"/>
  <c r="E161" i="9"/>
  <c r="F161" i="9"/>
  <c r="G161" i="9"/>
  <c r="H161" i="9"/>
  <c r="J161" i="9"/>
  <c r="L161" i="9"/>
  <c r="N161" i="9"/>
  <c r="R161" i="9"/>
  <c r="S161" i="9"/>
  <c r="T161" i="9"/>
  <c r="D162" i="9"/>
  <c r="E162" i="9"/>
  <c r="F162" i="9"/>
  <c r="G162" i="9"/>
  <c r="H162" i="9"/>
  <c r="R162" i="9"/>
  <c r="S162" i="9"/>
  <c r="T162"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23" i="9"/>
  <c r="R6" i="9"/>
  <c r="S6" i="9"/>
  <c r="T6" i="9"/>
  <c r="R7" i="9"/>
  <c r="S7" i="9"/>
  <c r="T7" i="9"/>
  <c r="R8" i="9"/>
  <c r="S8" i="9"/>
  <c r="T8" i="9"/>
  <c r="R9" i="9"/>
  <c r="S9" i="9"/>
  <c r="T9" i="9"/>
  <c r="R10" i="9"/>
  <c r="S10" i="9"/>
  <c r="T10" i="9"/>
  <c r="U10" i="9"/>
  <c r="R11" i="9"/>
  <c r="S11" i="9"/>
  <c r="T11" i="9"/>
  <c r="U11" i="9"/>
  <c r="R12" i="9"/>
  <c r="S12" i="9"/>
  <c r="T12" i="9"/>
  <c r="U12" i="9"/>
  <c r="R13" i="9"/>
  <c r="S13" i="9"/>
  <c r="T13" i="9"/>
  <c r="U13" i="9"/>
  <c r="R14" i="9"/>
  <c r="S14" i="9"/>
  <c r="T14" i="9"/>
  <c r="U14" i="9"/>
  <c r="R15" i="9"/>
  <c r="S15" i="9"/>
  <c r="T15" i="9"/>
  <c r="U15" i="9"/>
  <c r="R16" i="9"/>
  <c r="S16" i="9"/>
  <c r="T16" i="9"/>
  <c r="U16" i="9"/>
  <c r="R19" i="9"/>
  <c r="S19" i="9"/>
  <c r="T19" i="9"/>
  <c r="U19" i="9"/>
  <c r="R20" i="9"/>
  <c r="S20" i="9"/>
  <c r="T20" i="9"/>
  <c r="U20" i="9"/>
  <c r="R21" i="9"/>
  <c r="S21" i="9"/>
  <c r="T21" i="9"/>
  <c r="U21" i="9"/>
  <c r="R22" i="9"/>
  <c r="S22" i="9"/>
  <c r="T22" i="9"/>
  <c r="U22" i="9"/>
  <c r="R23" i="9"/>
  <c r="S23" i="9"/>
  <c r="T23" i="9"/>
  <c r="U23" i="9"/>
  <c r="R24" i="9"/>
  <c r="S24" i="9"/>
  <c r="T24" i="9"/>
  <c r="U24" i="9"/>
  <c r="R25" i="9"/>
  <c r="S25" i="9"/>
  <c r="T25" i="9"/>
  <c r="U25" i="9"/>
  <c r="R26" i="9"/>
  <c r="S26" i="9"/>
  <c r="T26" i="9"/>
  <c r="U26" i="9"/>
  <c r="R27" i="9"/>
  <c r="S27" i="9"/>
  <c r="T27" i="9"/>
  <c r="U27" i="9"/>
  <c r="R28" i="9"/>
  <c r="S28" i="9"/>
  <c r="T28" i="9"/>
  <c r="R29" i="9"/>
  <c r="S29" i="9"/>
  <c r="T29" i="9"/>
  <c r="R30" i="9"/>
  <c r="S30" i="9"/>
  <c r="T30" i="9"/>
  <c r="R31" i="9"/>
  <c r="S31" i="9"/>
  <c r="T31" i="9"/>
  <c r="R32" i="9"/>
  <c r="S32" i="9"/>
  <c r="T32" i="9"/>
  <c r="R33" i="9"/>
  <c r="S33" i="9"/>
  <c r="T33" i="9"/>
  <c r="R34" i="9"/>
  <c r="S34" i="9"/>
  <c r="T34" i="9"/>
  <c r="R35" i="9"/>
  <c r="S35" i="9"/>
  <c r="T35" i="9"/>
  <c r="R36" i="9"/>
  <c r="S36" i="9"/>
  <c r="T36" i="9"/>
  <c r="R37" i="9"/>
  <c r="S37" i="9"/>
  <c r="T37" i="9"/>
  <c r="R38" i="9"/>
  <c r="S38" i="9"/>
  <c r="T38" i="9"/>
  <c r="R39" i="9"/>
  <c r="S39" i="9"/>
  <c r="T39" i="9"/>
  <c r="R40" i="9"/>
  <c r="S40" i="9"/>
  <c r="T40" i="9"/>
  <c r="R41" i="9"/>
  <c r="S41" i="9"/>
  <c r="T41" i="9"/>
  <c r="R42" i="9"/>
  <c r="S42" i="9"/>
  <c r="T42" i="9"/>
  <c r="R43" i="9"/>
  <c r="S43" i="9"/>
  <c r="T43" i="9"/>
  <c r="R44" i="9"/>
  <c r="S44" i="9"/>
  <c r="T44" i="9"/>
  <c r="U44" i="9"/>
  <c r="R45" i="9"/>
  <c r="S45" i="9"/>
  <c r="T45" i="9"/>
  <c r="U45" i="9"/>
  <c r="R46" i="9"/>
  <c r="S46" i="9"/>
  <c r="T46" i="9"/>
  <c r="U46" i="9"/>
  <c r="R47" i="9"/>
  <c r="S47" i="9"/>
  <c r="T47" i="9"/>
  <c r="U47" i="9"/>
  <c r="R48" i="9"/>
  <c r="S48" i="9"/>
  <c r="T48" i="9"/>
  <c r="U48" i="9"/>
  <c r="R49" i="9"/>
  <c r="S49" i="9"/>
  <c r="T49" i="9"/>
  <c r="U49" i="9"/>
  <c r="R50" i="9"/>
  <c r="S50" i="9"/>
  <c r="T50" i="9"/>
  <c r="U50" i="9"/>
  <c r="R51" i="9"/>
  <c r="S51" i="9"/>
  <c r="T51" i="9"/>
  <c r="U51" i="9"/>
  <c r="R52" i="9"/>
  <c r="S52" i="9"/>
  <c r="T52" i="9"/>
  <c r="U52" i="9"/>
  <c r="R53" i="9"/>
  <c r="S53" i="9"/>
  <c r="T53" i="9"/>
  <c r="U53" i="9"/>
  <c r="R54" i="9"/>
  <c r="S54" i="9"/>
  <c r="T54" i="9"/>
  <c r="U54" i="9"/>
  <c r="R55" i="9"/>
  <c r="S55" i="9"/>
  <c r="T55" i="9"/>
  <c r="U55" i="9"/>
  <c r="R56" i="9"/>
  <c r="S56" i="9"/>
  <c r="T56" i="9"/>
  <c r="U56" i="9"/>
  <c r="R57" i="9"/>
  <c r="S57" i="9"/>
  <c r="T57" i="9"/>
  <c r="U57" i="9"/>
  <c r="R58" i="9"/>
  <c r="S58" i="9"/>
  <c r="T58" i="9"/>
  <c r="U58" i="9"/>
  <c r="R59" i="9"/>
  <c r="S59" i="9"/>
  <c r="T59" i="9"/>
  <c r="U59" i="9"/>
  <c r="R60" i="9"/>
  <c r="S60" i="9"/>
  <c r="T60" i="9"/>
  <c r="U60" i="9"/>
  <c r="R61" i="9"/>
  <c r="S61" i="9"/>
  <c r="T61" i="9"/>
  <c r="U61" i="9"/>
  <c r="R62" i="9"/>
  <c r="S62" i="9"/>
  <c r="T62" i="9"/>
  <c r="U62" i="9"/>
  <c r="R63" i="9"/>
  <c r="S63" i="9"/>
  <c r="T63" i="9"/>
  <c r="U63" i="9"/>
  <c r="R64" i="9"/>
  <c r="S64" i="9"/>
  <c r="T64" i="9"/>
  <c r="U64" i="9"/>
  <c r="R65" i="9"/>
  <c r="S65" i="9"/>
  <c r="T65" i="9"/>
  <c r="U65" i="9"/>
  <c r="R66" i="9"/>
  <c r="S66" i="9"/>
  <c r="T66" i="9"/>
  <c r="U66" i="9"/>
  <c r="R67" i="9"/>
  <c r="S67" i="9"/>
  <c r="T67" i="9"/>
  <c r="U67" i="9"/>
  <c r="R68" i="9"/>
  <c r="S68" i="9"/>
  <c r="T68" i="9"/>
  <c r="U68" i="9"/>
  <c r="R69" i="9"/>
  <c r="S69" i="9"/>
  <c r="T69" i="9"/>
  <c r="U69" i="9"/>
  <c r="R70" i="9"/>
  <c r="S70" i="9"/>
  <c r="T70" i="9"/>
  <c r="U70" i="9"/>
  <c r="R71" i="9"/>
  <c r="S71" i="9"/>
  <c r="T71" i="9"/>
  <c r="U71" i="9"/>
  <c r="R72" i="9"/>
  <c r="S72" i="9"/>
  <c r="T72" i="9"/>
  <c r="U72" i="9"/>
  <c r="R76" i="9"/>
  <c r="S76" i="9"/>
  <c r="T76" i="9"/>
  <c r="R77" i="9"/>
  <c r="S77" i="9"/>
  <c r="T77" i="9"/>
  <c r="U77" i="9"/>
  <c r="R78" i="9"/>
  <c r="S78" i="9"/>
  <c r="T78" i="9"/>
  <c r="U78" i="9"/>
  <c r="R79" i="9"/>
  <c r="S79" i="9"/>
  <c r="T79" i="9"/>
  <c r="U79" i="9"/>
  <c r="R80" i="9"/>
  <c r="S80" i="9"/>
  <c r="T80" i="9"/>
  <c r="U80" i="9"/>
  <c r="R81" i="9"/>
  <c r="S81" i="9"/>
  <c r="T81" i="9"/>
  <c r="U81" i="9"/>
  <c r="R82" i="9"/>
  <c r="S82" i="9"/>
  <c r="T82" i="9"/>
  <c r="U82" i="9"/>
  <c r="R83" i="9"/>
  <c r="S83" i="9"/>
  <c r="T83" i="9"/>
  <c r="U83" i="9"/>
  <c r="R84" i="9"/>
  <c r="S84" i="9"/>
  <c r="T84" i="9"/>
  <c r="R85" i="9"/>
  <c r="S85" i="9"/>
  <c r="T85" i="9"/>
  <c r="R86" i="9"/>
  <c r="S86" i="9"/>
  <c r="T86" i="9"/>
  <c r="R87" i="9"/>
  <c r="S87" i="9"/>
  <c r="T87" i="9"/>
  <c r="R88" i="9"/>
  <c r="S88" i="9"/>
  <c r="T88" i="9"/>
  <c r="R89" i="9"/>
  <c r="S89" i="9"/>
  <c r="T89" i="9"/>
  <c r="R91" i="9"/>
  <c r="S91" i="9"/>
  <c r="T91" i="9"/>
  <c r="R92" i="9"/>
  <c r="S92" i="9"/>
  <c r="T92" i="9"/>
  <c r="R96" i="9"/>
  <c r="S96" i="9"/>
  <c r="T96" i="9"/>
  <c r="R97" i="9"/>
  <c r="S97" i="9"/>
  <c r="T97" i="9"/>
  <c r="R98" i="9"/>
  <c r="S98" i="9"/>
  <c r="T98" i="9"/>
  <c r="R102" i="9"/>
  <c r="S102" i="9"/>
  <c r="T102" i="9"/>
  <c r="R106" i="9"/>
  <c r="S106" i="9"/>
  <c r="T106" i="9"/>
  <c r="R107" i="9"/>
  <c r="S107" i="9"/>
  <c r="T107" i="9"/>
  <c r="U107" i="9"/>
  <c r="R108" i="9"/>
  <c r="S108" i="9"/>
  <c r="T108" i="9"/>
  <c r="R109" i="9"/>
  <c r="S109" i="9"/>
  <c r="T109" i="9"/>
  <c r="R110" i="9"/>
  <c r="S110" i="9"/>
  <c r="T110" i="9"/>
  <c r="R111" i="9"/>
  <c r="S111" i="9"/>
  <c r="T111" i="9"/>
  <c r="R112" i="9"/>
  <c r="S112" i="9"/>
  <c r="T112" i="9"/>
  <c r="R115" i="9"/>
  <c r="S115" i="9"/>
  <c r="T115" i="9"/>
  <c r="R116" i="9"/>
  <c r="S116" i="9"/>
  <c r="T116" i="9"/>
  <c r="U118" i="9"/>
  <c r="R121" i="9"/>
  <c r="S121" i="9"/>
  <c r="T121" i="9"/>
  <c r="R122" i="9"/>
  <c r="S122" i="9"/>
  <c r="T122" i="9"/>
  <c r="S5" i="9"/>
  <c r="T5" i="9"/>
  <c r="U5" i="9"/>
  <c r="R5" i="9"/>
  <c r="G6" i="9"/>
  <c r="H6" i="9"/>
  <c r="I6" i="9"/>
  <c r="J6" i="9"/>
  <c r="K6" i="9"/>
  <c r="L6" i="9"/>
  <c r="M6" i="9"/>
  <c r="G7" i="9"/>
  <c r="G8" i="9"/>
  <c r="H8" i="9"/>
  <c r="I8" i="9"/>
  <c r="J8" i="9"/>
  <c r="K8" i="9"/>
  <c r="L8" i="9"/>
  <c r="M8" i="9"/>
  <c r="N8" i="9"/>
  <c r="O8" i="9"/>
  <c r="P8" i="9"/>
  <c r="Q8" i="9"/>
  <c r="G9" i="9"/>
  <c r="H9" i="9"/>
  <c r="I9" i="9"/>
  <c r="J9" i="9"/>
  <c r="K9" i="9"/>
  <c r="L9" i="9"/>
  <c r="M9" i="9"/>
  <c r="N9" i="9"/>
  <c r="O9" i="9"/>
  <c r="P9" i="9"/>
  <c r="Q9" i="9"/>
  <c r="G10" i="9"/>
  <c r="H10" i="9"/>
  <c r="I10" i="9"/>
  <c r="K10" i="9"/>
  <c r="G11" i="9"/>
  <c r="H11" i="9"/>
  <c r="I11" i="9"/>
  <c r="J11" i="9"/>
  <c r="K11" i="9"/>
  <c r="L11" i="9"/>
  <c r="M11" i="9"/>
  <c r="N11" i="9"/>
  <c r="O11" i="9"/>
  <c r="G12" i="9"/>
  <c r="H12" i="9"/>
  <c r="I12" i="9"/>
  <c r="J12" i="9"/>
  <c r="K12" i="9"/>
  <c r="L12" i="9"/>
  <c r="M12" i="9"/>
  <c r="G13" i="9"/>
  <c r="G14" i="9"/>
  <c r="H14" i="9"/>
  <c r="I14" i="9"/>
  <c r="J14" i="9"/>
  <c r="K14" i="9"/>
  <c r="L14" i="9"/>
  <c r="M14" i="9"/>
  <c r="G15" i="9"/>
  <c r="G16" i="9"/>
  <c r="H16" i="9"/>
  <c r="I16" i="9"/>
  <c r="J16" i="9"/>
  <c r="K16" i="9"/>
  <c r="L16" i="9"/>
  <c r="M16" i="9"/>
  <c r="N16" i="9"/>
  <c r="O16" i="9"/>
  <c r="P16" i="9"/>
  <c r="Q16" i="9"/>
  <c r="G19" i="9"/>
  <c r="G20" i="9"/>
  <c r="G21" i="9"/>
  <c r="G22" i="9"/>
  <c r="G23" i="9"/>
  <c r="G24" i="9"/>
  <c r="G25" i="9"/>
  <c r="G26" i="9"/>
  <c r="G27" i="9"/>
  <c r="G28" i="9"/>
  <c r="H28" i="9"/>
  <c r="I28" i="9"/>
  <c r="J28" i="9"/>
  <c r="K28" i="9"/>
  <c r="L28" i="9"/>
  <c r="M28" i="9"/>
  <c r="G29" i="9"/>
  <c r="H29" i="9"/>
  <c r="I29" i="9"/>
  <c r="G30" i="9"/>
  <c r="H30" i="9"/>
  <c r="I30" i="9"/>
  <c r="J30" i="9"/>
  <c r="K30" i="9"/>
  <c r="G31" i="9"/>
  <c r="H31" i="9"/>
  <c r="I31" i="9"/>
  <c r="J31" i="9"/>
  <c r="K31" i="9"/>
  <c r="L31" i="9"/>
  <c r="M31" i="9"/>
  <c r="G32" i="9"/>
  <c r="H32" i="9"/>
  <c r="I32" i="9"/>
  <c r="J32" i="9"/>
  <c r="K32" i="9"/>
  <c r="L32" i="9"/>
  <c r="M32" i="9"/>
  <c r="N32" i="9"/>
  <c r="O32" i="9"/>
  <c r="G33" i="9"/>
  <c r="H33" i="9"/>
  <c r="I33" i="9"/>
  <c r="J33" i="9"/>
  <c r="K33" i="9"/>
  <c r="L33" i="9"/>
  <c r="M33" i="9"/>
  <c r="N33" i="9"/>
  <c r="O33" i="9"/>
  <c r="G34" i="9"/>
  <c r="H34" i="9"/>
  <c r="I34" i="9"/>
  <c r="J34" i="9"/>
  <c r="K34" i="9"/>
  <c r="L34" i="9"/>
  <c r="M34" i="9"/>
  <c r="G35" i="9"/>
  <c r="H35" i="9"/>
  <c r="I35" i="9"/>
  <c r="J35" i="9"/>
  <c r="K35" i="9"/>
  <c r="G36" i="9"/>
  <c r="H36" i="9"/>
  <c r="I36" i="9"/>
  <c r="G37" i="9"/>
  <c r="H37" i="9"/>
  <c r="I37" i="9"/>
  <c r="J37" i="9"/>
  <c r="K37" i="9"/>
  <c r="L37" i="9"/>
  <c r="M37" i="9"/>
  <c r="N37" i="9"/>
  <c r="O37" i="9"/>
  <c r="P37" i="9"/>
  <c r="Q37" i="9"/>
  <c r="G38" i="9"/>
  <c r="H38" i="9"/>
  <c r="I38" i="9"/>
  <c r="J38" i="9"/>
  <c r="K38" i="9"/>
  <c r="L38" i="9"/>
  <c r="M38" i="9"/>
  <c r="N38" i="9"/>
  <c r="O38" i="9"/>
  <c r="G39" i="9"/>
  <c r="H39" i="9"/>
  <c r="I39" i="9"/>
  <c r="J39" i="9"/>
  <c r="K39" i="9"/>
  <c r="L39" i="9"/>
  <c r="M39" i="9"/>
  <c r="G40" i="9"/>
  <c r="H40" i="9"/>
  <c r="I40" i="9"/>
  <c r="J40" i="9"/>
  <c r="K40" i="9"/>
  <c r="L40" i="9"/>
  <c r="M40" i="9"/>
  <c r="N40" i="9"/>
  <c r="O40" i="9"/>
  <c r="G41" i="9"/>
  <c r="H41" i="9"/>
  <c r="I41" i="9"/>
  <c r="J41" i="9"/>
  <c r="K41" i="9"/>
  <c r="L41" i="9"/>
  <c r="M41" i="9"/>
  <c r="G42" i="9"/>
  <c r="H42" i="9"/>
  <c r="I42" i="9"/>
  <c r="J42" i="9"/>
  <c r="K42" i="9"/>
  <c r="L42" i="9"/>
  <c r="M42" i="9"/>
  <c r="N42" i="9"/>
  <c r="O42" i="9"/>
  <c r="P42" i="9"/>
  <c r="Q42" i="9"/>
  <c r="G43" i="9"/>
  <c r="H43" i="9"/>
  <c r="I43" i="9"/>
  <c r="J43" i="9"/>
  <c r="K43" i="9"/>
  <c r="G44" i="9"/>
  <c r="G45" i="9"/>
  <c r="H45" i="9"/>
  <c r="I45" i="9"/>
  <c r="J45" i="9"/>
  <c r="K45" i="9"/>
  <c r="L45" i="9"/>
  <c r="M45" i="9"/>
  <c r="N45" i="9"/>
  <c r="O45" i="9"/>
  <c r="P45" i="9"/>
  <c r="Q45" i="9"/>
  <c r="G46" i="9"/>
  <c r="H46" i="9"/>
  <c r="I46" i="9"/>
  <c r="J46" i="9"/>
  <c r="K46" i="9"/>
  <c r="L46" i="9"/>
  <c r="M46" i="9"/>
  <c r="N46" i="9"/>
  <c r="O46" i="9"/>
  <c r="P46" i="9"/>
  <c r="Q46" i="9"/>
  <c r="G47" i="9"/>
  <c r="H47" i="9"/>
  <c r="I47" i="9"/>
  <c r="J47" i="9"/>
  <c r="K47" i="9"/>
  <c r="L47" i="9"/>
  <c r="M47" i="9"/>
  <c r="N47" i="9"/>
  <c r="O47" i="9"/>
  <c r="P47" i="9"/>
  <c r="Q47" i="9"/>
  <c r="G48" i="9"/>
  <c r="H48" i="9"/>
  <c r="I48" i="9"/>
  <c r="J48" i="9"/>
  <c r="K48" i="9"/>
  <c r="L48" i="9"/>
  <c r="M48" i="9"/>
  <c r="N48" i="9"/>
  <c r="O48" i="9"/>
  <c r="P48" i="9"/>
  <c r="Q48" i="9"/>
  <c r="G49" i="9"/>
  <c r="H49" i="9"/>
  <c r="I49" i="9"/>
  <c r="J49" i="9"/>
  <c r="K49" i="9"/>
  <c r="L49" i="9"/>
  <c r="M49" i="9"/>
  <c r="N49" i="9"/>
  <c r="O49" i="9"/>
  <c r="P49" i="9"/>
  <c r="Q49" i="9"/>
  <c r="G50" i="9"/>
  <c r="H50" i="9"/>
  <c r="I50" i="9"/>
  <c r="J50" i="9"/>
  <c r="K50" i="9"/>
  <c r="L50" i="9"/>
  <c r="M50" i="9"/>
  <c r="N50" i="9"/>
  <c r="O50" i="9"/>
  <c r="P50" i="9"/>
  <c r="Q50" i="9"/>
  <c r="G51" i="9"/>
  <c r="H51" i="9"/>
  <c r="I51" i="9"/>
  <c r="J51" i="9"/>
  <c r="K51" i="9"/>
  <c r="L51" i="9"/>
  <c r="M51" i="9"/>
  <c r="N51" i="9"/>
  <c r="O51" i="9"/>
  <c r="P51" i="9"/>
  <c r="Q51" i="9"/>
  <c r="G52" i="9"/>
  <c r="H52" i="9"/>
  <c r="I52" i="9"/>
  <c r="J52" i="9"/>
  <c r="K52" i="9"/>
  <c r="L52" i="9"/>
  <c r="M52" i="9"/>
  <c r="N52" i="9"/>
  <c r="O52" i="9"/>
  <c r="P52" i="9"/>
  <c r="Q52" i="9"/>
  <c r="G53" i="9"/>
  <c r="H53" i="9"/>
  <c r="I53" i="9"/>
  <c r="J53" i="9"/>
  <c r="K53" i="9"/>
  <c r="L53" i="9"/>
  <c r="M53" i="9"/>
  <c r="G54" i="9"/>
  <c r="H54" i="9"/>
  <c r="I54" i="9"/>
  <c r="J54" i="9"/>
  <c r="K54" i="9"/>
  <c r="L54" i="9"/>
  <c r="M54" i="9"/>
  <c r="N54" i="9"/>
  <c r="O54" i="9"/>
  <c r="P54" i="9"/>
  <c r="Q54" i="9"/>
  <c r="G55" i="9"/>
  <c r="H55" i="9"/>
  <c r="I55" i="9"/>
  <c r="J55" i="9"/>
  <c r="K55" i="9"/>
  <c r="L55" i="9"/>
  <c r="M55" i="9"/>
  <c r="N55" i="9"/>
  <c r="O55" i="9"/>
  <c r="P55" i="9"/>
  <c r="Q55" i="9"/>
  <c r="G56" i="9"/>
  <c r="H56" i="9"/>
  <c r="I56" i="9"/>
  <c r="J56" i="9"/>
  <c r="K56" i="9"/>
  <c r="L56" i="9"/>
  <c r="M56" i="9"/>
  <c r="N56" i="9"/>
  <c r="O56" i="9"/>
  <c r="P56" i="9"/>
  <c r="Q56" i="9"/>
  <c r="G57" i="9"/>
  <c r="H57" i="9"/>
  <c r="I57" i="9"/>
  <c r="G58" i="9"/>
  <c r="H58" i="9"/>
  <c r="I58" i="9"/>
  <c r="J58" i="9"/>
  <c r="K58" i="9"/>
  <c r="L58" i="9"/>
  <c r="M58" i="9"/>
  <c r="N58" i="9"/>
  <c r="O58" i="9"/>
  <c r="P58" i="9"/>
  <c r="Q58" i="9"/>
  <c r="G59" i="9"/>
  <c r="H59" i="9"/>
  <c r="I59" i="9"/>
  <c r="J59" i="9"/>
  <c r="K59" i="9"/>
  <c r="L59" i="9"/>
  <c r="M59" i="9"/>
  <c r="G60" i="9"/>
  <c r="H60" i="9"/>
  <c r="I60" i="9"/>
  <c r="J60" i="9"/>
  <c r="K60" i="9"/>
  <c r="G61" i="9"/>
  <c r="H61" i="9"/>
  <c r="I61" i="9"/>
  <c r="J61" i="9"/>
  <c r="K61" i="9"/>
  <c r="L61" i="9"/>
  <c r="M61" i="9"/>
  <c r="N61" i="9"/>
  <c r="O61" i="9"/>
  <c r="P61" i="9"/>
  <c r="Q61" i="9"/>
  <c r="G62" i="9"/>
  <c r="H62" i="9"/>
  <c r="I62" i="9"/>
  <c r="G63" i="9"/>
  <c r="H63" i="9"/>
  <c r="I63" i="9"/>
  <c r="J63" i="9"/>
  <c r="K63" i="9"/>
  <c r="L63" i="9"/>
  <c r="M63" i="9"/>
  <c r="N63" i="9"/>
  <c r="O63" i="9"/>
  <c r="P63" i="9"/>
  <c r="Q63" i="9"/>
  <c r="G64" i="9"/>
  <c r="G65" i="9"/>
  <c r="G66" i="9"/>
  <c r="G67" i="9"/>
  <c r="H67" i="9"/>
  <c r="I67" i="9"/>
  <c r="G68" i="9"/>
  <c r="H68" i="9"/>
  <c r="I68" i="9"/>
  <c r="G69" i="9"/>
  <c r="H69" i="9"/>
  <c r="I69" i="9"/>
  <c r="G70" i="9"/>
  <c r="H70" i="9"/>
  <c r="I70" i="9"/>
  <c r="G71" i="9"/>
  <c r="H71" i="9"/>
  <c r="I71" i="9"/>
  <c r="G72" i="9"/>
  <c r="H72" i="9"/>
  <c r="I72" i="9"/>
  <c r="G73" i="9"/>
  <c r="G74" i="9"/>
  <c r="H74" i="9"/>
  <c r="I74" i="9"/>
  <c r="J74" i="9"/>
  <c r="K74" i="9"/>
  <c r="L74" i="9"/>
  <c r="M74" i="9"/>
  <c r="N74" i="9"/>
  <c r="O74" i="9"/>
  <c r="G75" i="9"/>
  <c r="H75" i="9"/>
  <c r="I75" i="9"/>
  <c r="J75" i="9"/>
  <c r="K75" i="9"/>
  <c r="L75" i="9"/>
  <c r="M75" i="9"/>
  <c r="N75" i="9"/>
  <c r="O75" i="9"/>
  <c r="G76" i="9"/>
  <c r="H76" i="9"/>
  <c r="I76" i="9"/>
  <c r="G77" i="9"/>
  <c r="H77" i="9"/>
  <c r="I77" i="9"/>
  <c r="J77" i="9"/>
  <c r="K77" i="9"/>
  <c r="L77" i="9"/>
  <c r="M77" i="9"/>
  <c r="G78" i="9"/>
  <c r="H78" i="9"/>
  <c r="I78" i="9"/>
  <c r="J78" i="9"/>
  <c r="K78" i="9"/>
  <c r="L78" i="9"/>
  <c r="M78" i="9"/>
  <c r="G79" i="9"/>
  <c r="H79" i="9"/>
  <c r="I79" i="9"/>
  <c r="J79" i="9"/>
  <c r="K79" i="9"/>
  <c r="L79" i="9"/>
  <c r="M79" i="9"/>
  <c r="G80" i="9"/>
  <c r="H80" i="9"/>
  <c r="I80" i="9"/>
  <c r="J80" i="9"/>
  <c r="K80" i="9"/>
  <c r="L80" i="9"/>
  <c r="M80" i="9"/>
  <c r="G81" i="9"/>
  <c r="H81" i="9"/>
  <c r="I81" i="9"/>
  <c r="J81" i="9"/>
  <c r="K81" i="9"/>
  <c r="L81" i="9"/>
  <c r="M81" i="9"/>
  <c r="G82" i="9"/>
  <c r="H82" i="9"/>
  <c r="I82" i="9"/>
  <c r="J82" i="9"/>
  <c r="K82" i="9"/>
  <c r="L82" i="9"/>
  <c r="M82" i="9"/>
  <c r="G83" i="9"/>
  <c r="H83" i="9"/>
  <c r="I83" i="9"/>
  <c r="J83" i="9"/>
  <c r="K83" i="9"/>
  <c r="L83" i="9"/>
  <c r="M83" i="9"/>
  <c r="G84" i="9"/>
  <c r="H84" i="9"/>
  <c r="I84" i="9"/>
  <c r="J84" i="9"/>
  <c r="K84" i="9"/>
  <c r="L84" i="9"/>
  <c r="M84" i="9"/>
  <c r="N84" i="9"/>
  <c r="O84" i="9"/>
  <c r="G85" i="9"/>
  <c r="H85" i="9"/>
  <c r="I85" i="9"/>
  <c r="J85" i="9"/>
  <c r="K85" i="9"/>
  <c r="L85" i="9"/>
  <c r="M85" i="9"/>
  <c r="N85" i="9"/>
  <c r="O85" i="9"/>
  <c r="G86" i="9"/>
  <c r="H86" i="9"/>
  <c r="I86" i="9"/>
  <c r="J86" i="9"/>
  <c r="K86" i="9"/>
  <c r="L86" i="9"/>
  <c r="M86" i="9"/>
  <c r="N86" i="9"/>
  <c r="O86" i="9"/>
  <c r="P86" i="9"/>
  <c r="Q86" i="9"/>
  <c r="G87" i="9"/>
  <c r="H87" i="9"/>
  <c r="I87" i="9"/>
  <c r="J87" i="9"/>
  <c r="K87" i="9"/>
  <c r="L87" i="9"/>
  <c r="M87" i="9"/>
  <c r="N87" i="9"/>
  <c r="O87" i="9"/>
  <c r="P87" i="9"/>
  <c r="Q87" i="9"/>
  <c r="G88" i="9"/>
  <c r="H88" i="9"/>
  <c r="I88" i="9"/>
  <c r="J88" i="9"/>
  <c r="K88" i="9"/>
  <c r="L88" i="9"/>
  <c r="M88" i="9"/>
  <c r="G89" i="9"/>
  <c r="H89" i="9"/>
  <c r="I89" i="9"/>
  <c r="J89" i="9"/>
  <c r="K89" i="9"/>
  <c r="L89" i="9"/>
  <c r="M89" i="9"/>
  <c r="N89" i="9"/>
  <c r="O89" i="9"/>
  <c r="G90" i="9"/>
  <c r="H90" i="9"/>
  <c r="I90" i="9"/>
  <c r="G91" i="9"/>
  <c r="H91" i="9"/>
  <c r="I91" i="9"/>
  <c r="J91" i="9"/>
  <c r="K91" i="9"/>
  <c r="L91" i="9"/>
  <c r="M91" i="9"/>
  <c r="G92" i="9"/>
  <c r="H92" i="9"/>
  <c r="I92" i="9"/>
  <c r="J92" i="9"/>
  <c r="K92" i="9"/>
  <c r="L92" i="9"/>
  <c r="M92" i="9"/>
  <c r="N92" i="9"/>
  <c r="O92" i="9"/>
  <c r="G93" i="9"/>
  <c r="H93" i="9"/>
  <c r="I93" i="9"/>
  <c r="G94" i="9"/>
  <c r="G95" i="9"/>
  <c r="H95" i="9"/>
  <c r="I95" i="9"/>
  <c r="J95" i="9"/>
  <c r="K95" i="9"/>
  <c r="L95" i="9"/>
  <c r="M95" i="9"/>
  <c r="G96" i="9"/>
  <c r="H96" i="9"/>
  <c r="I96" i="9"/>
  <c r="J96" i="9"/>
  <c r="K96" i="9"/>
  <c r="L96" i="9"/>
  <c r="M96" i="9"/>
  <c r="N96" i="9"/>
  <c r="O96" i="9"/>
  <c r="P96" i="9"/>
  <c r="Q96" i="9"/>
  <c r="G97" i="9"/>
  <c r="H97" i="9"/>
  <c r="I97" i="9"/>
  <c r="J97" i="9"/>
  <c r="K97" i="9"/>
  <c r="L97" i="9"/>
  <c r="M97" i="9"/>
  <c r="N97" i="9"/>
  <c r="O97" i="9"/>
  <c r="P97" i="9"/>
  <c r="Q97" i="9"/>
  <c r="G98" i="9"/>
  <c r="H98" i="9"/>
  <c r="I98" i="9"/>
  <c r="J98" i="9"/>
  <c r="K98" i="9"/>
  <c r="L98" i="9"/>
  <c r="M98" i="9"/>
  <c r="G99" i="9"/>
  <c r="H99" i="9"/>
  <c r="I99" i="9"/>
  <c r="J99" i="9"/>
  <c r="K99" i="9"/>
  <c r="L99" i="9"/>
  <c r="M99" i="9"/>
  <c r="N99" i="9"/>
  <c r="O99" i="9"/>
  <c r="G100" i="9"/>
  <c r="H100" i="9"/>
  <c r="I100" i="9"/>
  <c r="J100" i="9"/>
  <c r="K100" i="9"/>
  <c r="L100" i="9"/>
  <c r="M100" i="9"/>
  <c r="N100" i="9"/>
  <c r="O100" i="9"/>
  <c r="P100" i="9"/>
  <c r="Q100" i="9"/>
  <c r="G101" i="9"/>
  <c r="H101" i="9"/>
  <c r="I101" i="9"/>
  <c r="J101" i="9"/>
  <c r="K101" i="9"/>
  <c r="L101" i="9"/>
  <c r="M101" i="9"/>
  <c r="N101" i="9"/>
  <c r="O101" i="9"/>
  <c r="P101" i="9"/>
  <c r="Q101" i="9"/>
  <c r="G102" i="9"/>
  <c r="H102" i="9"/>
  <c r="I102" i="9"/>
  <c r="J102" i="9"/>
  <c r="K102" i="9"/>
  <c r="L102" i="9"/>
  <c r="M102" i="9"/>
  <c r="N102" i="9"/>
  <c r="O102" i="9"/>
  <c r="G103" i="9"/>
  <c r="G104" i="9"/>
  <c r="G105" i="9"/>
  <c r="G106" i="9"/>
  <c r="H106" i="9"/>
  <c r="I106" i="9"/>
  <c r="J106" i="9"/>
  <c r="K106" i="9"/>
  <c r="L106" i="9"/>
  <c r="M106" i="9"/>
  <c r="N106" i="9"/>
  <c r="O106" i="9"/>
  <c r="G107" i="9"/>
  <c r="H107" i="9"/>
  <c r="I107" i="9"/>
  <c r="J107" i="9"/>
  <c r="K107" i="9"/>
  <c r="L107" i="9"/>
  <c r="M107" i="9"/>
  <c r="G108" i="9"/>
  <c r="H108" i="9"/>
  <c r="I108" i="9"/>
  <c r="J108" i="9"/>
  <c r="K108" i="9"/>
  <c r="G109" i="9"/>
  <c r="H109" i="9"/>
  <c r="I109" i="9"/>
  <c r="J109" i="9"/>
  <c r="K109" i="9"/>
  <c r="L109" i="9"/>
  <c r="M109" i="9"/>
  <c r="N109" i="9"/>
  <c r="O109" i="9"/>
  <c r="G110" i="9"/>
  <c r="H110" i="9"/>
  <c r="I110" i="9"/>
  <c r="J110" i="9"/>
  <c r="K110" i="9"/>
  <c r="L110" i="9"/>
  <c r="M110" i="9"/>
  <c r="N110" i="9"/>
  <c r="O110" i="9"/>
  <c r="G111" i="9"/>
  <c r="H111" i="9"/>
  <c r="I111" i="9"/>
  <c r="J111" i="9"/>
  <c r="K111" i="9"/>
  <c r="L111" i="9"/>
  <c r="M111" i="9"/>
  <c r="N111" i="9"/>
  <c r="O111" i="9"/>
  <c r="G112" i="9"/>
  <c r="H112" i="9"/>
  <c r="I112" i="9"/>
  <c r="G113" i="9"/>
  <c r="G114" i="9"/>
  <c r="G115" i="9"/>
  <c r="G116" i="9"/>
  <c r="H116" i="9"/>
  <c r="I116" i="9"/>
  <c r="J116" i="9"/>
  <c r="K116" i="9"/>
  <c r="L116" i="9"/>
  <c r="M116" i="9"/>
  <c r="N116" i="9"/>
  <c r="O116" i="9"/>
  <c r="G117" i="9"/>
  <c r="H117" i="9"/>
  <c r="I117" i="9"/>
  <c r="J117" i="9"/>
  <c r="K117" i="9"/>
  <c r="L117" i="9"/>
  <c r="M117" i="9"/>
  <c r="G118" i="9"/>
  <c r="H118" i="9"/>
  <c r="I118" i="9"/>
  <c r="J118" i="9"/>
  <c r="K118" i="9"/>
  <c r="G119" i="9"/>
  <c r="H119" i="9"/>
  <c r="I119" i="9"/>
  <c r="G120" i="9"/>
  <c r="H120" i="9"/>
  <c r="I120" i="9"/>
  <c r="J120" i="9"/>
  <c r="K120" i="9"/>
  <c r="L120" i="9"/>
  <c r="M120" i="9"/>
  <c r="G121" i="9"/>
  <c r="H121" i="9"/>
  <c r="I121" i="9"/>
  <c r="J121" i="9"/>
  <c r="K121" i="9"/>
  <c r="L121" i="9"/>
  <c r="M121" i="9"/>
  <c r="N121" i="9"/>
  <c r="O121" i="9"/>
  <c r="G122" i="9"/>
  <c r="H122" i="9"/>
  <c r="I122" i="9"/>
  <c r="J122" i="9"/>
  <c r="K122" i="9"/>
  <c r="L122" i="9"/>
  <c r="M122" i="9"/>
  <c r="E6" i="9"/>
  <c r="E7" i="9"/>
  <c r="E8" i="9"/>
  <c r="E9" i="9"/>
  <c r="E10" i="9"/>
  <c r="E11" i="9"/>
  <c r="E12" i="9"/>
  <c r="E13" i="9"/>
  <c r="E14" i="9"/>
  <c r="E15" i="9"/>
  <c r="E16"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F6" i="9"/>
  <c r="F7" i="9"/>
  <c r="F8" i="9"/>
  <c r="F9" i="9"/>
  <c r="F10" i="9"/>
  <c r="F11" i="9"/>
  <c r="F12" i="9"/>
  <c r="F13" i="9"/>
  <c r="F14" i="9"/>
  <c r="F15" i="9"/>
  <c r="F16"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5" i="9"/>
  <c r="E5" i="9" l="1"/>
  <c r="G5" i="9"/>
  <c r="D6" i="9"/>
  <c r="D7" i="9"/>
  <c r="D8" i="9"/>
  <c r="D9" i="9"/>
  <c r="D10" i="9"/>
  <c r="D11" i="9"/>
  <c r="D12" i="9"/>
  <c r="D13" i="9"/>
  <c r="D14" i="9"/>
  <c r="D15" i="9"/>
  <c r="D16"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5"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5" i="9"/>
</calcChain>
</file>

<file path=xl/sharedStrings.xml><?xml version="1.0" encoding="utf-8"?>
<sst xmlns="http://schemas.openxmlformats.org/spreadsheetml/2006/main" count="5334" uniqueCount="1711">
  <si>
    <t>Priority</t>
  </si>
  <si>
    <t>Finance Transformation</t>
  </si>
  <si>
    <t>Element</t>
  </si>
  <si>
    <t>Workstream</t>
  </si>
  <si>
    <t>Topic</t>
  </si>
  <si>
    <t>Year 1 Requirement</t>
  </si>
  <si>
    <t>Data &amp; IT</t>
  </si>
  <si>
    <t>Data Quality</t>
  </si>
  <si>
    <t>Establish Key Data Elements (KDEs) for prioritized CCAR data (including models and schedules), including documenting data dictionary and lineage, measuring and remediating data quality, deploying data controls.</t>
  </si>
  <si>
    <t>Implement a Data Quality Center of Excellence to improve the quality of the company’s data (SHUSA and all the related US entities) by centralizing the collection of data defects, analyzing and assigning the issues causing the defects, and ensuring remediation activities are completed.</t>
  </si>
  <si>
    <t>Data Governance</t>
  </si>
  <si>
    <t>Conduct a data industry maturity model assessment for SBNA, SCUSA and SHUSA to identify capability gaps that require further remediation.</t>
  </si>
  <si>
    <t>Establish strict governance on KDEs to assess, ensure and report on compliance with data policies and standards.</t>
  </si>
  <si>
    <t>Define a comprehensive data control framework, and apply it for critical CCAR and EPS / ELS related processes</t>
  </si>
  <si>
    <t>Create the structure and organization of the CDO for SHUSA</t>
  </si>
  <si>
    <t>Conduct data industry maturity model assessment for SHUSA, SBNA and SCUSA on an annual basis</t>
  </si>
  <si>
    <t>Clearly define roles, responsibilities and ownership for data collection, quality, maintenance (Data Manager, Data Owner, Data Steward, DQ Admin, Tech Data Owner,……) as well as a list of Data Domains.</t>
  </si>
  <si>
    <t xml:space="preserve">Organize data management roles along the three lines of defense model (Business, Chief Data Officer and Independent Audit)  </t>
  </si>
  <si>
    <t>Socialize data management program and implementation plan with key stakeholders.</t>
  </si>
  <si>
    <t>Define domain scope and boundaries</t>
  </si>
  <si>
    <t xml:space="preserve">Launch a SHUSA Data Governance Council attended by Data Manager, Data Owners, Data Stewards and CDO. </t>
  </si>
  <si>
    <t xml:space="preserve">Assess and ensure compliance of SHSUA, SBNA and SCUSA practices against the Data Management Policy and Standards </t>
  </si>
  <si>
    <t>Infosecurity</t>
  </si>
  <si>
    <t>IT Risk Assessment and Risk Reporting (CCAR, RCSA, ERM, MRP, OCC, HS, etc.)</t>
  </si>
  <si>
    <t>Finding and Remediation Management Capability and Governance (including 2014 IT SOX Finding Remediations)</t>
  </si>
  <si>
    <t>Governance: Policy, Standards, Roles and Responsibilities Development (EPAP, RTS)</t>
  </si>
  <si>
    <t>Identity and Access Management Solution (SailPoint for Attestation, Access Request)</t>
  </si>
  <si>
    <t>Data Flow Control from Upstream Feeders into Golden Sources and from Golden Sources to Downstream Reporting Systems</t>
  </si>
  <si>
    <t>Model Development</t>
  </si>
  <si>
    <t>Governance Tools</t>
  </si>
  <si>
    <t>Best Practices Library</t>
  </si>
  <si>
    <t>LOB Modeling Frameworks and Procedures</t>
  </si>
  <si>
    <t>Templates, checklists, and other standardized (but adaptable) controls</t>
  </si>
  <si>
    <t>Professional Development</t>
  </si>
  <si>
    <t>Standardized skills assessments for senior analysts and managers</t>
  </si>
  <si>
    <t>Classroom and online training</t>
  </si>
  <si>
    <t>Establish Model Forum</t>
  </si>
  <si>
    <t>CCAR</t>
  </si>
  <si>
    <t>FRB letter gap analysis</t>
  </si>
  <si>
    <t>Inventory of models needed for CCAR 2016</t>
  </si>
  <si>
    <t>Construct at least one set of models with dual CCAR and business purposes</t>
  </si>
  <si>
    <t>Demonstrate substantial improvement on Model Development</t>
  </si>
  <si>
    <t>Operational Risk</t>
  </si>
  <si>
    <t>Risk Appetite</t>
  </si>
  <si>
    <t>SHUSA Operational Risk Tolerance Statement</t>
  </si>
  <si>
    <t xml:space="preserve">Simplify SHUSA Operational Risk Tolerance Statement Limits
</t>
  </si>
  <si>
    <t>Align with Capital Measures described in the Basel Consultative document (Total Potential OR Losses as a % of Gross Income, Single OR Loss Event &gt; $10MM)</t>
  </si>
  <si>
    <t>Governance &amp; Organization</t>
  </si>
  <si>
    <t xml:space="preserve">Establish a SHUSA Operational Risk Management Framework </t>
  </si>
  <si>
    <t>Enhance Ops Risk Policies</t>
  </si>
  <si>
    <t>Perform gap analysis of policy inventory in line with regulatory guidance supporting SHUSA policy requirements</t>
  </si>
  <si>
    <t xml:space="preserve">Update SHUSA enterprise Ops Risk policies as required
</t>
  </si>
  <si>
    <t>Training &amp; Awareness</t>
  </si>
  <si>
    <t>Gap analysis to identify training needs for staff of SHUSA and Subsidiaries with respect to SHUSA enterprise Ops Risk policies and standards</t>
  </si>
  <si>
    <t>Establish Ops Risk Operating Model</t>
  </si>
  <si>
    <t>Determine OR organizational structure between SHUSA and Subsidiaries</t>
  </si>
  <si>
    <t xml:space="preserve">Determine and select short-term / medium-term resource requirements (internal and external) to deliver Year 1/2/3 priorities
</t>
  </si>
  <si>
    <t xml:space="preserve">Recruit and onboard necessary talent
</t>
  </si>
  <si>
    <t>Risk Measurement</t>
  </si>
  <si>
    <t>Risk Identification and Assessment Design &amp; Implementation</t>
  </si>
  <si>
    <t>Establish the process to enforce and improve the identification and management of open issue and remediation efforts</t>
  </si>
  <si>
    <t>Implement the issue management tool for the identification, capture and management of issues</t>
  </si>
  <si>
    <t>Material Event Escalation Process</t>
  </si>
  <si>
    <t>Review the Material/Significant Event thresholds in line with peer institutions</t>
  </si>
  <si>
    <t>Enhance/Refine ORM Risk Identification and Assessment Tools and Processes</t>
  </si>
  <si>
    <t xml:space="preserve">Review, evaluate and select RCSA methodology based on industry standards
</t>
  </si>
  <si>
    <t>Scenario Analysis Tool</t>
  </si>
  <si>
    <t>Evaluate Scenario Analysis Tools and Processes</t>
  </si>
  <si>
    <t>Complete scenario analysis program for SHUSA and Subsidiaries</t>
  </si>
  <si>
    <t>ORM Modeling Tool</t>
  </si>
  <si>
    <t>Complete CCAR OR Loss Estimates</t>
  </si>
  <si>
    <t>Refine operational risk loss forecasting model - Internal/External Loss Data Tools and Processes</t>
  </si>
  <si>
    <t>Improve manual processes for OR Loss Event/Incident identification and collection</t>
  </si>
  <si>
    <t>Enhance IRM Assessment Tools and Processes</t>
  </si>
  <si>
    <t>Refine methodology to focus on emerging threats and vulnerabilities</t>
  </si>
  <si>
    <t>Evaluate threats and changes across regulatory landscape and industry standards</t>
  </si>
  <si>
    <t>Develop and automate assessment processes</t>
  </si>
  <si>
    <r>
      <t>Enhance/Refine VRM Assessment Tools and Processes</t>
    </r>
    <r>
      <rPr>
        <sz val="10"/>
        <color rgb="FF000000"/>
        <rFont val="Arial"/>
        <family val="2"/>
      </rPr>
      <t xml:space="preserve"> </t>
    </r>
  </si>
  <si>
    <t>Enhance/Refine BCM Assessment Tools and Processes</t>
  </si>
  <si>
    <t>Review for program changes as a result of regulatory and SHUSA Policy changes</t>
  </si>
  <si>
    <t>Risk Management</t>
  </si>
  <si>
    <t>Update Internal Reporting</t>
  </si>
  <si>
    <t>Continue to complete the baseline Ops Risk dashboard reporting for all Subsidiaries</t>
  </si>
  <si>
    <t>Risk Monitoring</t>
  </si>
  <si>
    <t>Refine External Reporting</t>
  </si>
  <si>
    <t xml:space="preserve">Develop timely reporting mechanisms and processes to satisfy OR Y-14Q reporting requirements </t>
  </si>
  <si>
    <t>Define automated system requirements for Ops Risk</t>
  </si>
  <si>
    <t>Hiperos roll-out in SBNA, begin implementation for New York branch</t>
  </si>
  <si>
    <t xml:space="preserve">Everbridge Crisis Management System roll-out to SHUSA and Subsidiaries </t>
  </si>
  <si>
    <t>Data &amp; Systems</t>
  </si>
  <si>
    <t>Continue roll-out of iGRC within SBNA</t>
  </si>
  <si>
    <t>Select BCM tool across all SHUSA subsidiaries</t>
  </si>
  <si>
    <t>Finance Planning and Analysis</t>
  </si>
  <si>
    <t xml:space="preserve">Strategic Planning and Forecasting </t>
  </si>
  <si>
    <t>Establish and execute foundational Planning and Forecasting framework including process governance, process timelines, clear roles and responsibilities and  controlled  approval processes</t>
  </si>
  <si>
    <t>Business Performance</t>
  </si>
  <si>
    <t>Incorporate cost of contingent liquidity across all IHC entities</t>
  </si>
  <si>
    <t>Create high-level cost allocation model to support organizational and product group profitability to improve accuracy of contribution and ROE reporting</t>
  </si>
  <si>
    <t>SHUSA Reporting &amp; Analysis</t>
  </si>
  <si>
    <t xml:space="preserve">Finalize build out of team dedicated to define and produce SHUSA and board management reporting </t>
  </si>
  <si>
    <t>Definition of requirement to supporting effective management decision making at SHUSA</t>
  </si>
  <si>
    <t>Target Operating Model</t>
  </si>
  <si>
    <t>Define FP&amp;A Target Operating Model (clear roles and responsibilities, ownership and governance between holdco and entities)</t>
  </si>
  <si>
    <t>Capital Management</t>
  </si>
  <si>
    <t xml:space="preserve">Strengthen Capital planning governance and policy, and contingent capital planning and policy
</t>
  </si>
  <si>
    <t>Enhance capital policy and capital contingency policy to address FRS and IA feedback, satisfying ROPE and CCAR capital goals requirement</t>
  </si>
  <si>
    <t>Develop capital expectations for IHC entities commensurate with size / complexity</t>
  </si>
  <si>
    <t>Establish hand-off process from businesses to aggregation team, with a clearly defined operating model of sub-functions and activities to be centralized at SHUSA vs performed at each entity (specifically, NY, MIA, PR)</t>
  </si>
  <si>
    <t>Operationalize processes for escalation to board, potential suspension of capital actions, and implementation of contingency plans (improve analysis and documentation of contingency actions)</t>
  </si>
  <si>
    <t>Capital policy and planning</t>
  </si>
  <si>
    <t>Develop granular forecast of baseline and stress scenarios to test capital adequacy, incorporating IHC entities</t>
  </si>
  <si>
    <t>Enhance the structure, transparency, and control of the process that produces capital forecasts, including validated models and assumptions, to ensure capital levels meet policy thresholds/ limits under normal and stressful conditions (where stressed conditions are specific to the BHC)</t>
  </si>
  <si>
    <t>Fully operationalize quarterly capital adequacy assessment with senior-level decision-making rooted in credit considerations, market expectations, and regulatory requirements</t>
  </si>
  <si>
    <t>Develop  and assess future-focused alternative capital actions, ensuring full transparency of capital ratios relative to binding limits, to present to Board</t>
  </si>
  <si>
    <t>Enhance Capital management aggregation, tracking, and reporting</t>
  </si>
  <si>
    <t>Develop clear linkage of Risk, Capital, liquidity, and strategic planning across reporting and Risk Tolerances</t>
  </si>
  <si>
    <t>Conduct training sessions to prepare reviewers of aggregated results</t>
  </si>
  <si>
    <t>RWA modeling and calculation methodology</t>
  </si>
  <si>
    <t>Define and approve process for calculating RWA with appropriate governance, controls, and supporting documentation of RWA calculations, process and methodologies</t>
  </si>
  <si>
    <t>Treasury</t>
  </si>
  <si>
    <t>Operating Model</t>
  </si>
  <si>
    <t>Complete execution of Target Operating Model (T.O.M.) with a focus on ALM and LRM functions</t>
  </si>
  <si>
    <t>Intraday Cash and Collateral Management</t>
  </si>
  <si>
    <t>Establish local intraday cash and collateral management at each entity, and establish process for SHUSA to consolidate information and coordinate</t>
  </si>
  <si>
    <t>Incorporate intraday procedures in SHUSA’s Cash Management and Funding policy and procedures</t>
  </si>
  <si>
    <t>Asset/Liability Management</t>
  </si>
  <si>
    <t>Develop first version of Board-approved Enterprise and Operating policies, procedure and charter for Interest Rate Risk</t>
  </si>
  <si>
    <t>Enhance QRM operating environment including prudent mix of Chart of Accounts and dimensions, access controls and optimization of processes</t>
  </si>
  <si>
    <t>Stress Testing/Cash Flow Projections</t>
  </si>
  <si>
    <t>Complete first round of stress testing, and re-iterate with additional scenarios once the framework is enhanced</t>
  </si>
  <si>
    <t>Enhance stress testing assumptions, and update liquidity buffer based on results of the stress tests</t>
  </si>
  <si>
    <t>Regulatory Reporting (Treasury)</t>
  </si>
  <si>
    <t>Develop capability to submit 2052a reports by 1/1/16</t>
  </si>
  <si>
    <t>U.S. LCR reporting (though not currently required, is expected to be produced as a result of the granularity of 2052a reporting)</t>
  </si>
  <si>
    <t>SHUSA / IHC Data Consolidation</t>
  </si>
  <si>
    <t>Establish a set of reconciled and clean current and historical financial data (internal sources where possible) to use for reporting and to support  forecasting capabilities (CCAR and Strategic Planning)</t>
  </si>
  <si>
    <t xml:space="preserve">Data Reconciliation &amp; Reporting Capabilities at SHUSA Level </t>
  </si>
  <si>
    <t>End User Application Controls</t>
  </si>
  <si>
    <t>Internal Controls</t>
  </si>
  <si>
    <t>Development and/or enhancement of framework and methodology governing SOX, CCAR and EUA for SHUSA</t>
  </si>
  <si>
    <t>Reporting &amp; Tools</t>
  </si>
  <si>
    <t>Implementation of common software tools such as Cluster7 and Archer to manage the documentation, monitoring, evaluation, governance and reporting of internal control across all IHC entities</t>
  </si>
  <si>
    <t>Risk Transformation</t>
  </si>
  <si>
    <t>Re-design and embed Risk Appetite Statement</t>
  </si>
  <si>
    <t>Re-design RAS for SHUSA enterprise</t>
  </si>
  <si>
    <t>RAS reporting, breach escalation and breach penalty mechanism</t>
  </si>
  <si>
    <t>Preliminary RAS communication and socialization materials</t>
  </si>
  <si>
    <t>Cascaded RAS at subsidiary, BU levels and individual risk types</t>
  </si>
  <si>
    <t>RAS for all subsidiaries/BUs (aligned with overall SHUSA RAS)</t>
  </si>
  <si>
    <t>RAS reporting, breach escalation and breach penalty mechanism (cascaded version)</t>
  </si>
  <si>
    <t>Embed RAS in material processes</t>
  </si>
  <si>
    <t xml:space="preserve">Strengthen Board and Management oversight </t>
  </si>
  <si>
    <t>Strengthen SHUSA Committee guidance</t>
  </si>
  <si>
    <t>Board Risk Committee reporting</t>
  </si>
  <si>
    <t>Updated committee composition, mandates, charters and compensation structure for high priority committees</t>
  </si>
  <si>
    <t>Set a strong ‘Tone at the top</t>
  </si>
  <si>
    <t>Revised and consistent risk-related messaging (link to articulation of ‘risk culture’):</t>
  </si>
  <si>
    <t>Develop link between risk mgt. and performance assessment and compensation</t>
  </si>
  <si>
    <t xml:space="preserve">Risk based / risk aware performance assessments and compensation framework and principles:
</t>
  </si>
  <si>
    <t>Continue and enhance Risk training for the Board Risk Committee</t>
  </si>
  <si>
    <t>Risk training curriculum and schedule for Board Risk Committee including: (Training Materials, Detailed risk training objectives, Assessment and improvement process, Delivery)</t>
  </si>
  <si>
    <t>Enhance Limits and Controls Framework</t>
  </si>
  <si>
    <t>Review and update credit process controls and limits for underwriting and origination</t>
  </si>
  <si>
    <t xml:space="preserve">High level review of credit process limits / controls
</t>
  </si>
  <si>
    <t>Define risk oversight framework for IRR / liq. risk</t>
  </si>
  <si>
    <t>Framework for risk oversight of key IRR and liquidity risk assumptions and parameters</t>
  </si>
  <si>
    <t>Re-design operating model and talent management</t>
  </si>
  <si>
    <t>Rationalize risk org structure</t>
  </si>
  <si>
    <t>Future risk organizational model for SHUSA / subsidiaries</t>
  </si>
  <si>
    <t>Communication materials to convey org. changes to enterprise</t>
  </si>
  <si>
    <t>Articulate and embed 3LoD principles</t>
  </si>
  <si>
    <t>Updated articulation of risk management roles and responsibilities across the three lines</t>
  </si>
  <si>
    <t>Training materials to explain model and key changes</t>
  </si>
  <si>
    <t>Design risk staff recruitment / retention strategy and onboard talent</t>
  </si>
  <si>
    <t xml:space="preserve">Development and execution of Phase 1 Talent Management Strategy, </t>
  </si>
  <si>
    <t>Improve risk culture</t>
  </si>
  <si>
    <t>Risk culture assessment across the organization</t>
  </si>
  <si>
    <t>Create/update policies and procedures</t>
  </si>
  <si>
    <t>Improve effectiveness of policies and procedures</t>
  </si>
  <si>
    <t>Frameworks defined and approved across all risk types</t>
  </si>
  <si>
    <t>Policy attestation process</t>
  </si>
  <si>
    <t>Create effective risk identification and assessment process</t>
  </si>
  <si>
    <t>Enhance risk identification and assessment process</t>
  </si>
  <si>
    <t>Defined risk ID and assessment process, integrated into the end-to-end CCAR process:</t>
  </si>
  <si>
    <t>Initial register of risks, encompassing both modeled and non-modeled risks across all relevant legal entities / BUs</t>
  </si>
  <si>
    <t>Policy/procedure for Risk Identification and Assessment cycle (specifying frequency, stakeholders, duration, approvals, etc.)</t>
  </si>
  <si>
    <t>Demonstrated linkage of risk ID process to capital planning (CCAR) process</t>
  </si>
  <si>
    <t>Demonstrated linkage of risk ID process to risk mitigation, management and reporting</t>
  </si>
  <si>
    <t>Design &amp; Operationalize Financial Risk Management</t>
  </si>
  <si>
    <t>Align credit risk mgt. activities alignment with 3LOD roles</t>
  </si>
  <si>
    <t>Definition of credit-related roles and responsibilities and lines of control across 3LoD</t>
  </si>
  <si>
    <t>Initial roll-out of 3LOD across credit risk management</t>
  </si>
  <si>
    <t>Define expected liquidity risk capabilities and conduct gap analysis</t>
  </si>
  <si>
    <t>Improvement of liquidity stress-testing</t>
  </si>
  <si>
    <t>Update internal monitoring and reporting</t>
  </si>
  <si>
    <t>Define risk reporting landscape</t>
  </si>
  <si>
    <t>Risk reporting landscape, by audience and risk type</t>
  </si>
  <si>
    <t>Develop and socialize prototype reports</t>
  </si>
  <si>
    <t>Prototype reports and socialization of high priority reports to Board &amp; Senior Management</t>
  </si>
  <si>
    <t>Develop business requirements</t>
  </si>
  <si>
    <t>Identification of risk aggregation needs to support reporting</t>
  </si>
  <si>
    <t>Determine resourcing needs to produce reports</t>
  </si>
  <si>
    <t>Reporting resourcing</t>
  </si>
  <si>
    <t>Improve data quality and aggregation and strengthen systems infrastructure</t>
  </si>
  <si>
    <t>Create business and data requirements</t>
  </si>
  <si>
    <t>Requirements defined for all data-related risk measurement, management, and reporting activities</t>
  </si>
  <si>
    <t>Prioritization of data requirements, both within and across individual business requirement documents</t>
  </si>
  <si>
    <t>Define systems architecture to support data needs</t>
  </si>
  <si>
    <t>Model Risk Management</t>
  </si>
  <si>
    <t>Governance Oversight and Reporting</t>
  </si>
  <si>
    <t xml:space="preserve">Strengthen oversight of the MRM framework by the Board and senior management
</t>
  </si>
  <si>
    <t>Provide training on MRM regulatory requirements and industry practices (Board, BERC, EMC)</t>
  </si>
  <si>
    <t>Clarify the roles of BERC, ERMC, EMC, MRMC in MRM. Revise committee charters and mandates to strengthen MRM o/s role</t>
  </si>
  <si>
    <t>Enhance Model Risk Reporting</t>
  </si>
  <si>
    <t>Enhance model risk remediation reporting, governance, controls</t>
  </si>
  <si>
    <t>Enhance model risk BAU reporting standards. Deliver enhanced reporting (including Sen Leadership &amp; Board)</t>
  </si>
  <si>
    <t>Define requirements for long term Model Inventory and Reporting system. Conduct vendor selection</t>
  </si>
  <si>
    <t>Talent and Staffing</t>
  </si>
  <si>
    <t>Conduct talent and staffing assessment for MRMG</t>
  </si>
  <si>
    <r>
      <t>Conduct First Line and auxiliary functions (IT, etc.) staffing assessment (</t>
    </r>
    <r>
      <rPr>
        <i/>
        <sz val="8"/>
        <color rgb="FF000000"/>
        <rFont val="Arial"/>
        <family val="2"/>
      </rPr>
      <t>Dependency on Model Development)</t>
    </r>
  </si>
  <si>
    <t>Develop staffing/hiring strategy (including external resources) and plan based on assessment, backlogs, and workloads</t>
  </si>
  <si>
    <t>Implement hiring strategy/plan in partnership with the First Line/Model Development</t>
  </si>
  <si>
    <t>SCUSA Pricing Governance and Oversight</t>
  </si>
  <si>
    <t>Include MRMG specialist in SCUSA pricing governance</t>
  </si>
  <si>
    <t>Strengthen oversight of the pricing of SCUSA retail financial products including committee charter updates</t>
  </si>
  <si>
    <t>Enhance SCUSA pricing policies and procedures</t>
  </si>
  <si>
    <t>MRM Policy, Procedures / Standards, Controls, and Training</t>
  </si>
  <si>
    <t>Enhance MRM Policy/Procedures/Standards/Templates:</t>
  </si>
  <si>
    <t>Update policy and procedure based on SR 11-7 guidance (gap analysis) including detailed model validation testing procedures</t>
  </si>
  <si>
    <t>Enhance Provisional Approval (PA) process, clarify roles and responsibilities</t>
  </si>
  <si>
    <t>Develop and deliver Training on updated Policy and Procedures</t>
  </si>
  <si>
    <t>Enhance training based on updated Policy, Procedures, and Development Standards</t>
  </si>
  <si>
    <t>Train MRMG staff on the new validation procedures</t>
  </si>
  <si>
    <t>Begin targeted training on enhanced MRM Policy and Model Development Standards including training on SR 11-7 Standards and expectations (as a precursor to the Policy/Procedure rollout)</t>
  </si>
  <si>
    <t>Implement Policy and Procedures/Standards</t>
  </si>
  <si>
    <t>Model Validation</t>
  </si>
  <si>
    <t>Address Legacy Models Validation Backlog:</t>
  </si>
  <si>
    <t>Conduct gap assessment (e.g. conceptual soundness, etc.)</t>
  </si>
  <si>
    <r>
      <t>Commence Validation</t>
    </r>
    <r>
      <rPr>
        <sz val="11"/>
        <color rgb="FF000000"/>
        <rFont val="Arial"/>
        <family val="2"/>
      </rPr>
      <t xml:space="preserve"> </t>
    </r>
    <r>
      <rPr>
        <sz val="8"/>
        <color rgb="FF000000"/>
        <rFont val="Arial"/>
        <family val="2"/>
      </rPr>
      <t>not completed in in the initial gap assessment and initial validation for all models. Updates to Findings Log</t>
    </r>
  </si>
  <si>
    <t>Evaluate internal/external model pipeline management and reporting tools/process</t>
  </si>
  <si>
    <t>Data</t>
  </si>
  <si>
    <t>Define model data validation data and reporting requirements aligned to model risk management framework and validation standards</t>
  </si>
  <si>
    <t>Deliverable</t>
  </si>
  <si>
    <t>IT Dependency (Y/N)</t>
  </si>
  <si>
    <t>Yes</t>
  </si>
  <si>
    <t>No</t>
  </si>
  <si>
    <t>Milestone 1</t>
  </si>
  <si>
    <t>Milestone 2 (If applicable)</t>
  </si>
  <si>
    <t>Milestone 3 (If applicable)</t>
  </si>
  <si>
    <t>Milestone 4 (If applicable)</t>
  </si>
  <si>
    <t>Milestone 5 (If applicable)</t>
  </si>
  <si>
    <t>Proposed Date</t>
  </si>
  <si>
    <t>Level of Effort/Complexity</t>
  </si>
  <si>
    <t>Delivery Risk</t>
  </si>
  <si>
    <t>Resources Required</t>
  </si>
  <si>
    <t>Comments</t>
  </si>
  <si>
    <t>Owner</t>
  </si>
  <si>
    <t>High</t>
  </si>
  <si>
    <t>Medium</t>
  </si>
  <si>
    <t>Low</t>
  </si>
  <si>
    <t>Proposed Date2</t>
  </si>
  <si>
    <t>Proposed Date3</t>
  </si>
  <si>
    <t>Proposed Date4</t>
  </si>
  <si>
    <t>Proposed Date5</t>
  </si>
  <si>
    <t>Proposed Date6</t>
  </si>
  <si>
    <t>Initiative</t>
  </si>
  <si>
    <t>Enhanced SHUSA operational risk limits implemented, monitored and reported</t>
  </si>
  <si>
    <t>Sean O'Malley</t>
  </si>
  <si>
    <t>IHC</t>
  </si>
  <si>
    <t>ELS</t>
  </si>
  <si>
    <t>A documented set of recommended enhanced operational risk limits with clear rationale, definitions and thresholds</t>
  </si>
  <si>
    <t>SHUSA Board-approved enhanced operational risk limits and thresholds.</t>
  </si>
  <si>
    <t>Implemented processes to effectively monitor and report on enhanced operational risk limits.</t>
  </si>
  <si>
    <t>Approved short term (year 1) operational risk management operating model for SHUSA and it subsidiaries</t>
  </si>
  <si>
    <t xml:space="preserve">Approved medium term (years 2/3) operational risk management operating model for SHUSA and its subsidiaries </t>
  </si>
  <si>
    <t>Approved operational risk management staffing assessment for both the short term (year 1) and medium term (years 2/3) operating models</t>
  </si>
  <si>
    <t>Active recruitment of SHUSA ORM staff for short term (year 1) operating model</t>
  </si>
  <si>
    <t xml:space="preserve"> Active recruitment of SHUSA subsidiaries ORM staff for both 1st and 2nd lines of defense for short term (year 1) operating model</t>
  </si>
  <si>
    <t>Steve Bhatti</t>
  </si>
  <si>
    <t>A documented, recommended short term (year 1) operational risk management operating model for SHUSA and it subsidiaries including roles and responsibilities clearly defined using the RACI method</t>
  </si>
  <si>
    <t>A documented, recommended medium term (years2/3) operational risk management operating model for SHUSA and its subsidiaries including roles and responsibilities clearly defined using the RACI method</t>
  </si>
  <si>
    <t>Documented results from an operational risk management staffing assessment for both the short term (year 1) and medium term (years 2/3) operating models</t>
  </si>
  <si>
    <t>Initial recruitment for SHUSA ORM based on the short term (year 1) operating model</t>
  </si>
  <si>
    <t>Initial recruitment for all SHUSA subsidiares ORM 1st and 2nd lines of defense based on the short term (year 1) operating model</t>
  </si>
  <si>
    <t>SHUSA Operational Risk Framework approved by SHUSA BERC</t>
  </si>
  <si>
    <t>Brian McVane</t>
  </si>
  <si>
    <t>A draft SHUSA Operational Risk Management Framework</t>
  </si>
  <si>
    <t>Socialized Framework with obtained acknowledgement  by CRO's and 1st line of defense with acknowledgement of roles and responsibilities</t>
  </si>
  <si>
    <t>Obtained approval from SHUSA BERC</t>
  </si>
  <si>
    <t>SHUSA Board approved SHUSA Enterprise Operational Risk Management Policy</t>
  </si>
  <si>
    <t>SHUSA Board approved SHUSA Enterprise Information Risk Management Policy</t>
  </si>
  <si>
    <t>SHUSA Board approved SHUSA Enterprise Third Party Risk Managment Policy</t>
  </si>
  <si>
    <t>SHUSA Board approved SHUSA Enterprise Business Continuity &amp; Disaster Recovery Policy</t>
  </si>
  <si>
    <t>Documented operational risk management knowledge/skill assessment to inform initial training requirements</t>
  </si>
  <si>
    <t xml:space="preserve">Developed centralized, criterion based operational risk management knowledge/skill assessment for SHUSA and its subsidiary 2nd LoD </t>
  </si>
  <si>
    <t>Completed operational risk management knowledge/skill assessment</t>
  </si>
  <si>
    <t>SHUSA CORO approved operational risk management standards and communication strategy</t>
  </si>
  <si>
    <t>SHUSA CORO approved information risk management standards and communication strategy</t>
  </si>
  <si>
    <t>SHUSA CORO approved third party risk management standards and communication strategy</t>
  </si>
  <si>
    <t>SHUSA CORO approved business continuity and disaster recovery standards and communication strategy</t>
  </si>
  <si>
    <t xml:space="preserve">Creation of operational risk management Standards Inventory </t>
  </si>
  <si>
    <t>Drafted operational risk management standards aligned with Standards Inventory</t>
  </si>
  <si>
    <t xml:space="preserve">Documented communication strategy </t>
  </si>
  <si>
    <t>SHUSA known issues are reflected in an issues management tool enhancing issue governance and management.</t>
  </si>
  <si>
    <t>Risk Identification &amp; Measurement</t>
  </si>
  <si>
    <t>Enterprise issue management process ownership and oversight centralized within SHUSA Operational Risk</t>
  </si>
  <si>
    <t>A documented process/standard to improve the centralization of issue management.</t>
  </si>
  <si>
    <t>Completed data migration of all known issues into an issue management tool</t>
  </si>
  <si>
    <t>3rd Party</t>
  </si>
  <si>
    <t>Documented analysis of material event thresholds for peer institutions (primarily SBNA peers)</t>
  </si>
  <si>
    <t>Document of strategic mitigation program to be completed in collaboration with 1st Line of Defense</t>
  </si>
  <si>
    <t>Documented analysis of material event back-testing</t>
  </si>
  <si>
    <t>Completed peer review of event escalation thresholds with results and recommendations for threshold modifications (if applicable) documented</t>
  </si>
  <si>
    <t>Documented strategic mitigation program designed to address material operational risk event root causes</t>
  </si>
  <si>
    <t xml:space="preserve"> A documented plan for back testing related to material operational risk events to ensure data is complete, accurate and timely.</t>
  </si>
  <si>
    <t>RCSA Methodology document</t>
  </si>
  <si>
    <t>Documented approval (ORC meeting minutes) for RCSA methodology</t>
  </si>
  <si>
    <t>Develop an RCSA methodology</t>
  </si>
  <si>
    <t>Approved RCSA methodology (through appropriate governance)</t>
  </si>
  <si>
    <t>Internal</t>
  </si>
  <si>
    <t>Documentation of discussion points raised in Scenario Analysis workshops and loss estimates based on subjective results (SHUSA and Subsidiaries)</t>
  </si>
  <si>
    <t>Scenario analysis Methodology document</t>
  </si>
  <si>
    <t>Complete documented results from the execution of the scenario analysis program for SHUSA and Subsidiaries</t>
  </si>
  <si>
    <t>Provide documented methodology of scenario analysis in line with regulatory standards</t>
  </si>
  <si>
    <t>ORM Loss Estimation Methodology document</t>
  </si>
  <si>
    <t>Complete Y14A submission for CCAR 2016</t>
  </si>
  <si>
    <t>Documentation for OR Loss Event/Incident identification and capture across SHUSA and Subsidiaries (working with 1st Line of Defense)</t>
  </si>
  <si>
    <t>Provide documented methodology of ORM Loss Forecasting in line with regulatory standards</t>
  </si>
  <si>
    <t>A completed submission of operational risk loss estimates for CCAR (Y14A)</t>
  </si>
  <si>
    <t>Produce documented changes to OR Loss Event/Incident identification and collection process that increase the level of automation</t>
  </si>
  <si>
    <t>3rd Party &amp; Internal</t>
  </si>
  <si>
    <t>IRM Gap analysis</t>
  </si>
  <si>
    <t>Geoffrey Hauge</t>
  </si>
  <si>
    <t>Created IRM Risk Assessment cross entity working group</t>
  </si>
  <si>
    <t>Kickoff IRM Risk Assessment gap analysis across regulatory guidance and industry standards</t>
  </si>
  <si>
    <t>Completed  Analysis for the IRM Risk Assessment</t>
  </si>
  <si>
    <t>Documented methodology for third party inherent risk classification</t>
  </si>
  <si>
    <t>Updated inherent risk classifications for all critical third party services</t>
  </si>
  <si>
    <t>A documented Third Party Inherent Risk Classification methodology</t>
  </si>
  <si>
    <t>Rollout for the  Third Party Inherent Risk Classification methodology completed for  SHUSA entities</t>
  </si>
  <si>
    <t>Inherent risk classifications completed for all critical third party services of SHUSA entities</t>
  </si>
  <si>
    <t>Completed onsite reviews for a selection of critical third parties based on results of inherent risk classifications</t>
  </si>
  <si>
    <t>Onsite schedule  for critical third parties. Critical third party assessment final reports.</t>
  </si>
  <si>
    <t>Business Continuity Management Policy -- review and enhance existing policy;  Working individually with each subsidiary:</t>
  </si>
  <si>
    <t>Complete review of existing SBNA and SCUSA  BIAs supporting  SHUSA and subsidiary teammates: -- identify critical processes; --  to investigate and update in existing BIAs where applicable;</t>
  </si>
  <si>
    <t>Danny Phillips</t>
  </si>
  <si>
    <t xml:space="preserve">
- Review 2014 - 2015 SBNA and SCUSA BCM (BR and DR) testing reports:
-- identify issues and remediations completed and pending:
-- identify responsible teams for issues and remediations;</t>
  </si>
  <si>
    <t>Consolidate gap analysis report for SBNA and SCUSA of critical processes, 
-- critical applications, and testing for all subsidiaries:
-- identify potential Risks;</t>
  </si>
  <si>
    <t>Finalized BCM policy for submission through approval process and distribute to all subsidiaries (see Enhance Ops Risk Policies for governance);</t>
  </si>
  <si>
    <t>Completed review of existing BIAs and current dependencies for SBNA and SCUSA entities</t>
  </si>
  <si>
    <t>Conducted BCM (BR and DR) of testing reports from 2014 to 2015 to identify all existing/pending, closed issues and remediation for SBNA and SCUSA</t>
  </si>
  <si>
    <t>Completed and consolidated a gap analysis against critical processes, critical applications and testing results for SBNA and SCUSA</t>
  </si>
  <si>
    <t>3rd party &amp; internal</t>
  </si>
  <si>
    <t>Established operational risk dashboards, including risk data for ORM, IRM, TPRM and BCM, for SHUSA and its subsidiaries are included in monthly governance reporting.</t>
  </si>
  <si>
    <t>SHUSA operational risk management reporting framework is communicated to all subsidiaries</t>
  </si>
  <si>
    <t>SHUSA defined processes and tools are utilized to support monthly operational risk reporting</t>
  </si>
  <si>
    <t>SHUSA subsidiaries are producing operational risk reporting in line with SHUSA operational risk management requirements</t>
  </si>
  <si>
    <t>Pete W.</t>
  </si>
  <si>
    <t>Updated charters for BERC, ERMC, EMC and MRMC</t>
  </si>
  <si>
    <t>Updates to charters drafted</t>
  </si>
  <si>
    <t>Charter Approval (Board Minute)</t>
  </si>
  <si>
    <t>Revised charters approved</t>
  </si>
  <si>
    <t>Develop model risk workstream (CART) reporting, governance, controls</t>
  </si>
  <si>
    <t>Requirements for model risk workstream (CART) reporting, governance, controls</t>
  </si>
  <si>
    <t>Greg T.</t>
  </si>
  <si>
    <t>Requirements for enhanced model risk remediation reporting, governance and control drafted</t>
  </si>
  <si>
    <t>Requirements for enhanced model risk remediation reporting, governance and control reviewed and approved</t>
  </si>
  <si>
    <t>Reporting templates, communication plan and calendar(cadence)</t>
  </si>
  <si>
    <t>Reporting templates, communication plan and calendar(cadence) drafted</t>
  </si>
  <si>
    <t>Requirements for enhanced model risk BAU reporting</t>
  </si>
  <si>
    <t>Requirements for enhanced model risk BAU reporting drafted (MRMC, Model Risk to BERC/ERMC, etc.)</t>
  </si>
  <si>
    <t>Requirements for enhanced model risk BAU reporting approved</t>
  </si>
  <si>
    <t>BAU Reporting templates, Frequency(Cadence) , Communication Plan (Who gets what level of detail)</t>
  </si>
  <si>
    <t>Reporting templates, communication plan and calendar(cadence) approved</t>
  </si>
  <si>
    <t>MRMC Committee deck, BERC/ERMC submission</t>
  </si>
  <si>
    <t>Implemented Enhanced reporting</t>
  </si>
  <si>
    <t>Long term Model inventory and reporting system requirement</t>
  </si>
  <si>
    <t>Requirements for long term Model inventory and reporting system drafted</t>
  </si>
  <si>
    <t>Requirements for long term Model inventory and reporting system approved</t>
  </si>
  <si>
    <t>Vendor selection criteria and approach</t>
  </si>
  <si>
    <t>Vendor SOW; documented Minutes of decision (per VRM committee)</t>
  </si>
  <si>
    <t>Vendor selection complete</t>
  </si>
  <si>
    <t>Hire for known staffing requirements based on volume of validation req'd</t>
  </si>
  <si>
    <t>Staffing Report</t>
  </si>
  <si>
    <t>Rafic F.</t>
  </si>
  <si>
    <t xml:space="preserve">Approval for supplemental FTE headcount </t>
  </si>
  <si>
    <t>Approval for supplemental consultant/advisory headcount</t>
  </si>
  <si>
    <t>Onboarding of consulting resources</t>
  </si>
  <si>
    <t>Hiring of approved incremental FTEs and existing gaps</t>
  </si>
  <si>
    <t>Define Target Operating model (including org structure)</t>
  </si>
  <si>
    <t>TBD</t>
  </si>
  <si>
    <t>Talent and staffing assessment result/report</t>
  </si>
  <si>
    <t>Talent and staffing assessment complete</t>
  </si>
  <si>
    <t>Conduct First Line and auxiliary functions (IT, etc.) staffing assessment (Dependency on Model Development)</t>
  </si>
  <si>
    <t>First line and auxiliary functions staffing assessment complete</t>
  </si>
  <si>
    <t>Staffing/Hiring Strategy</t>
  </si>
  <si>
    <t>All relevant inputs to define staffing/hiring strategy is in place</t>
  </si>
  <si>
    <t>Staffing/Hiring strategy drafted</t>
  </si>
  <si>
    <t>Staffing/Hiring strategy approved</t>
  </si>
  <si>
    <t>Commence hiring strategy/plan in partnership with the First Line/Model Development</t>
  </si>
  <si>
    <t>Hiring execution touchpoint cadence</t>
  </si>
  <si>
    <t>Regular checkpoint on hiring strategy execution drafted</t>
  </si>
  <si>
    <t>Regular checkpoint on hiring strategy execution reviewed and published</t>
  </si>
  <si>
    <t>Updated SCUSA pricing governance charter</t>
  </si>
  <si>
    <t>MRMG specialist designated to participate in SCUSA pricing governance</t>
  </si>
  <si>
    <t>SCUSA pricing governance charter updated to include MRMG specialist</t>
  </si>
  <si>
    <t>Requirements for oversight drafted</t>
  </si>
  <si>
    <t>Requirements for oversight approved</t>
  </si>
  <si>
    <t>Updated relevant charters</t>
  </si>
  <si>
    <t>List of charters to be updated defined</t>
  </si>
  <si>
    <t>Relevant charters updates drafted</t>
  </si>
  <si>
    <t>Relevant charters updates approved</t>
  </si>
  <si>
    <t>Updated SCUSA pricing policy</t>
  </si>
  <si>
    <t>SCUSA pricing policy updates drafted</t>
  </si>
  <si>
    <t>SCUSA pricing policy updates approved</t>
  </si>
  <si>
    <t>Updated SCUSA pricing procedures</t>
  </si>
  <si>
    <t>SCUSA  pricing procedures updates drafted</t>
  </si>
  <si>
    <t>SCUSA  pricing procedures updates approved</t>
  </si>
  <si>
    <t>SR 11-7 gap analysis</t>
  </si>
  <si>
    <t>SR 11-7 Gap analysis complete</t>
  </si>
  <si>
    <t>Updated MRM Policy</t>
  </si>
  <si>
    <t>Policy update based on SR 11-7 gap analysis drafted</t>
  </si>
  <si>
    <t>Obtain approval on MRM policy</t>
  </si>
  <si>
    <t>MRM Procedure inventory</t>
  </si>
  <si>
    <t>Updated MRM procedures</t>
  </si>
  <si>
    <t>PA process updates drafted</t>
  </si>
  <si>
    <t>PA process updates approved</t>
  </si>
  <si>
    <t>Enhancement of Model risk rating methodology drafted</t>
  </si>
  <si>
    <t>Enhancement of Model risk rating methodology approved</t>
  </si>
  <si>
    <t>Updated training materials</t>
  </si>
  <si>
    <t>Training schedule/cadence</t>
  </si>
  <si>
    <t>Training schedule/cadence drafted</t>
  </si>
  <si>
    <t>Training schedule/cadence reviewed and published</t>
  </si>
  <si>
    <t>Collection of compliance report complete</t>
  </si>
  <si>
    <t>Remediation plan</t>
  </si>
  <si>
    <t>Enhance SHUSA Capital policy</t>
  </si>
  <si>
    <t>Enhance SHUSA Capital contingency policy</t>
  </si>
  <si>
    <t>Bart Simon</t>
  </si>
  <si>
    <t>Enhance/Update Contingent Capital Plan</t>
  </si>
  <si>
    <t>Update inventory of potential contingent capital actions</t>
  </si>
  <si>
    <t>Quantify potential contingent capital actions</t>
  </si>
  <si>
    <t>Align potential contingent capital actions with liquidity, strategic planning, &amp; resolution planning (dependencies…)</t>
  </si>
  <si>
    <t>Board Approval of contingent capital plan</t>
  </si>
  <si>
    <t>Establish set of reconciled as-of and clean historical data</t>
  </si>
  <si>
    <t>Develop end-to-end stress-testing platform</t>
  </si>
  <si>
    <t>Complete gap assessment against data quality</t>
  </si>
  <si>
    <t>Develop remediation plan to close prioritized gaps</t>
  </si>
  <si>
    <t>Execute remediation plan to close prioritized gaps</t>
  </si>
  <si>
    <t>Operationalize source system(s) for 2016 CCAR Run</t>
  </si>
  <si>
    <t>Develop model execution platform (for PPNR, Credit Loss, etc.)</t>
  </si>
  <si>
    <t>Develop SAS balance-walk engine</t>
  </si>
  <si>
    <t>Develop integration of IHC data</t>
  </si>
  <si>
    <t>Develop ability to consolidate SHUSA IHC information</t>
  </si>
  <si>
    <t>Increase the granularity of forecasting of on and off balance sheet product level information. This process will be extended to include all material IHCs for CCAR 2016 inclusion</t>
  </si>
  <si>
    <t xml:space="preserve">Finalization of the Basel III methodology that is approved and fully documented and Forecasting methodology that is consistent with the final approved SHUSA Basel III methodology </t>
  </si>
  <si>
    <t>John Barris</t>
  </si>
  <si>
    <t>Management Control/Strategic Planning build out SAS forecasting models</t>
  </si>
  <si>
    <t>SAS Models validated</t>
  </si>
  <si>
    <t>GAP level of forecasts with RWA needed levels</t>
  </si>
  <si>
    <t>Develop any methodologies or assumptions for gaps and obtain governance approvals</t>
  </si>
  <si>
    <t>CPG to incorporate final Basel III methodology into forecasting</t>
  </si>
  <si>
    <t>Update forecasting documentation obtain final approval</t>
  </si>
  <si>
    <t>Internal Audit to review the RWA methodology for both actuals and forecasts for CCAR 2016</t>
  </si>
  <si>
    <t>RWA methodology will be well documented and all assumptions will be approved by the appropriate governance committees prior to use, including validated SSFA methodology developed and run by 3rd party external vendor</t>
  </si>
  <si>
    <t>Review of Actual methodology for RWA</t>
  </si>
  <si>
    <t>Review of forecasting methodology for Forecasting</t>
  </si>
  <si>
    <t>Obtain approval for SSFA 3rd Party Vendor</t>
  </si>
  <si>
    <t>Vendor to develop methodology with CPG</t>
  </si>
  <si>
    <t>MRM to validate SSFA models</t>
  </si>
  <si>
    <t>Provide Cusips and produce results</t>
  </si>
  <si>
    <t>Implement a framework for RWA sensitivity analysis and back testing for CCAR 2016 that is well documented</t>
  </si>
  <si>
    <t>RWA process will be reviewed and tested by internal controls for CCAR 2016</t>
  </si>
  <si>
    <t>Work with IC to produce necessary RWA control framework</t>
  </si>
  <si>
    <t>Add controls into the RWA process as outlined</t>
  </si>
  <si>
    <t>Produce RWA for CCAR 2016</t>
  </si>
  <si>
    <t>IC to conduct control test</t>
  </si>
  <si>
    <t>Gap needs to abilities</t>
  </si>
  <si>
    <t>Nancy Reinhard</t>
  </si>
  <si>
    <t>Proposed Date7</t>
  </si>
  <si>
    <t xml:space="preserve">Milestone 6 </t>
  </si>
  <si>
    <t>Milestone 7</t>
  </si>
  <si>
    <t>Milestone 8</t>
  </si>
  <si>
    <t>Propsoed Date8</t>
  </si>
  <si>
    <t>Milestone 9</t>
  </si>
  <si>
    <t>Proposed Date9</t>
  </si>
  <si>
    <t>Proposed Date10</t>
  </si>
  <si>
    <t>John Moore</t>
  </si>
  <si>
    <t>DRG: Complete Assess Phase</t>
  </si>
  <si>
    <t>DRG: Complete Design Phase</t>
  </si>
  <si>
    <t>DRG: Complete Construct Phase</t>
  </si>
  <si>
    <t>DRG: Complete Implement Phase</t>
  </si>
  <si>
    <t>DRG: Complete Operate &amp; Review Phase</t>
  </si>
  <si>
    <t>DRM: Complete Assess Phase</t>
  </si>
  <si>
    <t>DRM: Complete Design Phase</t>
  </si>
  <si>
    <t>DRM: Complete Construct Phase</t>
  </si>
  <si>
    <t>DRM: Complete Implement Phase</t>
  </si>
  <si>
    <t>DRM: Complete Operate &amp; Review Phase</t>
  </si>
  <si>
    <t>Sean Mulcahy</t>
  </si>
  <si>
    <t>Eric Ratican</t>
  </si>
  <si>
    <t>Kerry Marshall</t>
  </si>
  <si>
    <t>Map expected HFM capability to FRS reporting requirements</t>
  </si>
  <si>
    <t>Map expected HFM capability to Moody's reporting requirements</t>
  </si>
  <si>
    <t>Map expected HFM capability to Workiva reporting requirements</t>
  </si>
  <si>
    <t>Develop plan for remediation of HFM/FRS mapping gaps</t>
  </si>
  <si>
    <t>Develop plan for remediation of HFM/Moody's mapping gaps</t>
  </si>
  <si>
    <t>Develop plan for remediation of HFM/Workiva mapping gaps</t>
  </si>
  <si>
    <t>Remediate HFM/FRS mapping gaps</t>
  </si>
  <si>
    <t>Remediate HFM/Moody's mapping gaps</t>
  </si>
  <si>
    <t>Remediate HFM/Workiva mapping gaps</t>
  </si>
  <si>
    <t>Design HFM/FRS integration</t>
  </si>
  <si>
    <t>Design HFM/Moody's integration</t>
  </si>
  <si>
    <t>Design HFM/Workiva integration</t>
  </si>
  <si>
    <t>Code HFM/FRS integration</t>
  </si>
  <si>
    <t>Code HFM/Moody's integration</t>
  </si>
  <si>
    <t>Code HFM/Workiva integration</t>
  </si>
  <si>
    <t>Test HFM/FRS integration</t>
  </si>
  <si>
    <t>Test HFM/Moody's integration</t>
  </si>
  <si>
    <t>Test HFM/Workiva integration</t>
  </si>
  <si>
    <t>Implement HFM/FRS integration</t>
  </si>
  <si>
    <t>Implement HFM/Moody's integration</t>
  </si>
  <si>
    <t>Implement HFM/Workiva integration</t>
  </si>
  <si>
    <t>Complete HFM implementation (dependency placeholder)</t>
  </si>
  <si>
    <t>Establish reconciliation process for FRS</t>
  </si>
  <si>
    <t>Identify common elements between reporting</t>
  </si>
  <si>
    <t>Establish reconciliation process for Moody's</t>
  </si>
  <si>
    <t>Complete 4-way recon between Hyperion-FRS-Moody's-Workiva</t>
  </si>
  <si>
    <t>Establish reconciliation process for Workiva</t>
  </si>
  <si>
    <t>Revise process for tax reporting</t>
  </si>
  <si>
    <t>Coordinate with internal controls (dependency)</t>
  </si>
  <si>
    <t>Revise process for parent reporting</t>
  </si>
  <si>
    <t>Revise process for reg reporting</t>
  </si>
  <si>
    <t>Revise process for CCAR reg reporting</t>
  </si>
  <si>
    <t>Revise process for SEC reporting</t>
  </si>
  <si>
    <t>Improve efficiency of Regulatory Report production (Incorporate all legacy systems not completed as part of the original FRS implementation).</t>
  </si>
  <si>
    <t>Finalize implementation of target operating model</t>
  </si>
  <si>
    <t>Ken Goldman</t>
  </si>
  <si>
    <t>M. Munoz</t>
  </si>
  <si>
    <t>Conduct gap assessment against SOX framework</t>
  </si>
  <si>
    <t>Implement SOX, CCAR, and EUA programs to manage the internal controls contruct and environment at SHUSA and all subsidiaries</t>
  </si>
  <si>
    <t>Implement programs to roll-out internal controls operating model</t>
  </si>
  <si>
    <t>Approve and hire resources for open SOX positions across SHUSA</t>
  </si>
  <si>
    <t>Source clean data into the tool to enable adherence with enhanced SOX methodology</t>
  </si>
  <si>
    <t>Complete testing and certification for SOX</t>
  </si>
  <si>
    <t>Leverage tool used for SOX compliance to manage the documentation, monitoring, evaluation, governance and reporting of internal controls across SHUSA</t>
  </si>
  <si>
    <t>Conduct gap assessment against existing CCAR controls and documentation</t>
  </si>
  <si>
    <t>Develop and execute on remediation plan based on gap findings</t>
  </si>
  <si>
    <t>Complete testing and certification for CCAR</t>
  </si>
  <si>
    <t>Operationalize existing tool across all new SHUSA subsidiaries to remediate existing MRIA on spreadsheet risk management</t>
  </si>
  <si>
    <t>Execute active identification and management of critical spreadsheets</t>
  </si>
  <si>
    <t>Edward Smith</t>
  </si>
  <si>
    <t>John Hennessey</t>
  </si>
  <si>
    <t>Kerrie Maitland</t>
  </si>
  <si>
    <t>Draft of operating model</t>
  </si>
  <si>
    <t>Delivery of skills / staffing assessment</t>
  </si>
  <si>
    <t>Hiring / redeployment strategy</t>
  </si>
  <si>
    <t>Edward Smith / Diane Allaire</t>
  </si>
  <si>
    <t>yes</t>
  </si>
  <si>
    <t>Conduct Compliance Risk Management Framework Review</t>
  </si>
  <si>
    <t>Business and data requirements</t>
  </si>
  <si>
    <t>Conduct Reputational / Strategic Risk Management Framework Review</t>
  </si>
  <si>
    <t>Initial review of risks</t>
  </si>
  <si>
    <t>Scenario and impact analysis</t>
  </si>
  <si>
    <t>Conduct new Product / New Business process Review</t>
  </si>
  <si>
    <t>Initial review of framework</t>
  </si>
  <si>
    <t>Process and associated tools</t>
  </si>
  <si>
    <t>Documented decision authority</t>
  </si>
  <si>
    <t>Execute Compliance Risk Mgt. Remediation Plan</t>
  </si>
  <si>
    <t>Execute New Product / New Business Remediation Plan</t>
  </si>
  <si>
    <t>Design &amp; Operationalize other non- Financial Risk Management</t>
  </si>
  <si>
    <t>SHUSA Aggregrated IT Risk Assessment Document (Phase 1 - partial completion expected)</t>
  </si>
  <si>
    <t>Frank Cignarella</t>
  </si>
  <si>
    <t>December 31 2015</t>
  </si>
  <si>
    <t>IT Risk Assessment Methodology Document Published</t>
  </si>
  <si>
    <t>June 1 2015</t>
  </si>
  <si>
    <t>IT Risk Aggregregation Model Developed and Approved by IT, ORM and ERM</t>
  </si>
  <si>
    <t>July 1 2015</t>
  </si>
  <si>
    <t>iGRC SHUSA Instance with Business Hierarchy loaded</t>
  </si>
  <si>
    <t>Aug 1 2015</t>
  </si>
  <si>
    <t>iGRC Data populated for SHUSA and related entitied (SBNA, SCUSA, other (SIS)</t>
  </si>
  <si>
    <t>December 15 2015</t>
  </si>
  <si>
    <t>SHUSA Risk Aggregration report from iGRC Data generated for management</t>
  </si>
  <si>
    <t>SHUSA iGRC Instance and SBNA methodology and groundwork available today to leverage; contract in place with vendor to support</t>
  </si>
  <si>
    <t>SBNA IT Risk Assessment Document (Phase 1 - partial completion expected) (Data to be fed into SHUSA iGRC instance for risk aggregation)</t>
  </si>
  <si>
    <t>Nov 10 2015</t>
  </si>
  <si>
    <t>SBNA IT Risk Register</t>
  </si>
  <si>
    <t>May 25 2015</t>
  </si>
  <si>
    <t>SBNA IT Applicability Matrix</t>
  </si>
  <si>
    <t>SBNA IT Control Plans and Controls Modeled inside iGRC</t>
  </si>
  <si>
    <t>June 15 2015</t>
  </si>
  <si>
    <t>SBNA IT Process, IT Function, IT Facility Control Plans Documented and Risk Assessed</t>
  </si>
  <si>
    <t>Sept 1 2015</t>
  </si>
  <si>
    <t>SBNA Application and Infrastructure Control Plans Documented and Risk Assessed</t>
  </si>
  <si>
    <t>Nov 1 2015</t>
  </si>
  <si>
    <t>SBNA iGRC Instance already in place; groundwork in place to leverace and contract in place with vendor to support</t>
  </si>
  <si>
    <t>SCUSA IT Risk Assessment Document (Phase 1 - partial completion expected) (Data to be fed into SHUSA iGRC instance for risk aggregation)</t>
  </si>
  <si>
    <t>Nov 15 2015</t>
  </si>
  <si>
    <t>SCUSA IT Risk Register</t>
  </si>
  <si>
    <t>SCUSA IT Applicability Matrix</t>
  </si>
  <si>
    <t>SCUSA IT Control Plans and Controls Modeled inside iGRC</t>
  </si>
  <si>
    <t>June 20 2015</t>
  </si>
  <si>
    <t>SCUSA IT Process, IT Function, IT Facility Control Plans Documented and Risk Assessed</t>
  </si>
  <si>
    <t>SCUSA Application and Infrastructure Control Plans Documented and Risk Assessed</t>
  </si>
  <si>
    <t>SCUSA iGRC Instance already in place; groundwork in place to leverace and contract in place with vendor to support</t>
  </si>
  <si>
    <t>Other SHUSA Entity IT Risk Assessment Document (e.g., SIS, etc.) (Phase 1 - partial completion expected) (Data to be fed into SHUSA iGRC instance for risk aggregation)</t>
  </si>
  <si>
    <t>Nov 20 2015</t>
  </si>
  <si>
    <t>Other IT Risk Register</t>
  </si>
  <si>
    <t>Other IT Applicability Matrix</t>
  </si>
  <si>
    <t>Other IT Control Plans and Controls Modeled inside iGRC</t>
  </si>
  <si>
    <t>June 25 2015</t>
  </si>
  <si>
    <t>"Other" IT Process, IT Function, IT Facility Control Plans Documented and Risk Assessed</t>
  </si>
  <si>
    <t>"Other" Application and Infrastructure Control Plans Documented and Risk Assessed</t>
  </si>
  <si>
    <t>"Other" iGRC Instance already in place; groundwork in place to leverace and contract in place with vendor to support</t>
  </si>
  <si>
    <t>Monthly report of Technology Findings and Remediation Plans, assigned to owners with business alignment (T&amp;O, Retail, Auto, etc.) generated and delivered to EMC members</t>
  </si>
  <si>
    <t>December 1 2015</t>
  </si>
  <si>
    <t>Business Owners for Applications (SOX Covered) Identified</t>
  </si>
  <si>
    <t>Findings for Business Applications assigned to Business Owners (e.g., T&amp;O, Retail, Auto, etc.)</t>
  </si>
  <si>
    <t xml:space="preserve">Findings and Remediation Plan Governance Model Documented (expected behavior and timing) </t>
  </si>
  <si>
    <t>SHUSA and related entities Findings to be loaded into iGRC SHUSA Instance and related iGRC instances for entities (SBNA, SCUSA, etc.) with minimum necessary fields populated</t>
  </si>
  <si>
    <t>Oct 1 2015</t>
  </si>
  <si>
    <t>"Governance" Report generated from iGRC and communicated to EMC members and the finding and remediation plan owners for ongoing management and maintenance</t>
  </si>
  <si>
    <t>IGRC instances and SBNA OpRisk Issue Management documentation available to leverage; heavy lifting will be getting ownership, fields populated and active management of the findings and remediations in place and under governance whereby violations (non participation) are escalated and remedied.</t>
  </si>
  <si>
    <t>IT Governance document in EPAP Compliant format for SHUSA the holding company approved and published</t>
  </si>
  <si>
    <t>IT Policies Drafted</t>
  </si>
  <si>
    <t>IT Policies Approved</t>
  </si>
  <si>
    <t>Dec 1 2015</t>
  </si>
  <si>
    <t>IT Standards Drafted</t>
  </si>
  <si>
    <t>IT Standards Approved</t>
  </si>
  <si>
    <t>Dec 15 2015</t>
  </si>
  <si>
    <t>IT Guidelines, Acceptable form, and select IT Processes Drafted</t>
  </si>
  <si>
    <t>Dec 31 2015</t>
  </si>
  <si>
    <t>Contracted for delivery of the draft documents with vendor in place, leveraging same vendor we had success developing SBNA governance documents with and will 'uplifting' SBNA documents to the extent practical.</t>
  </si>
  <si>
    <t>SHUSA Access Attestation &amp; Certification Solution - Production Phase 1</t>
  </si>
  <si>
    <t xml:space="preserve">SHUSA IAM Program Defined and Documented for Access Attestation and Certification </t>
  </si>
  <si>
    <t>Define SHUSA Access Attestation and Certification - Standard Operating Procedures (SOP) (Document)</t>
  </si>
  <si>
    <t>Development Environment for SHUSA Access Attestation &amp; Certification Solution in place</t>
  </si>
  <si>
    <t>UAT / Pre-production Environment and User Acceptance Testing Performed and Signed off for SHUSA Access Attestation and Certification Solution</t>
  </si>
  <si>
    <t>Production Release -SHUSA Access Attestation &amp; Certification Solutoin Phase 1 Capabilities (Phase 2 Capabilities to be delivered in 2016) and initial campaign initiated</t>
  </si>
  <si>
    <t>Contracted for delivery of the Attestation and Certification with same vendor that successfully supported SBNA in 2014/2015; blueprints and accelerators available from SBNA to leverage as practical. Solution is Gartner Magic Quandrant leader and well known within the financial services industry (SailPoint).</t>
  </si>
  <si>
    <t>SHUSA User Access Request Portal - Production Phase 1</t>
  </si>
  <si>
    <t>SHUSA IAM Program Defined and Documented for User Access Request Portal</t>
  </si>
  <si>
    <t>Define SHUSA User Access Request Portal - Standard Operating Procedures (SOP) (Document)</t>
  </si>
  <si>
    <t>Development Environment for SHUSA User Access Request Portal Solution in place</t>
  </si>
  <si>
    <t>UAT / Pre-production Environment and User Acceptance Testing Performed and Signed off for SHUSA User Access Request Portal Solution</t>
  </si>
  <si>
    <t>Production Release - SHUSA User Access Request Portal - Phase 1 Capabilities (Phase 2 Capabilities to be delivered in 2016) (3-5 Applications and related roles can be requested and workflow for management pre-approval and then sent to human provisioners)</t>
  </si>
  <si>
    <t>Contracted for delivery of the User Access Request Portal with same vendor that successfully supported SBNA in 2014/2015; blueprints and accelerators available from SBNA to leverage as practical. Solution is Gartner Magic Quandrant leader and well known within the financial services industry (SailPoint).</t>
  </si>
  <si>
    <t>SHUSA Access Termination Workflow - Production Phase 1</t>
  </si>
  <si>
    <t xml:space="preserve">SHUSA IAM Program Defined and Documented for Access Termination Workflow </t>
  </si>
  <si>
    <t>Define SHUSA Access Termination Workflow - Standard Operating Procedures (SOP) (Document)</t>
  </si>
  <si>
    <t>Development Environment for SHUSA Access Termination Workflow Solution in place</t>
  </si>
  <si>
    <t>UAT / Pre-production Environment and User Acceptance Testing Performed and Signed off for SHUSA Access Termination Workflow Solution</t>
  </si>
  <si>
    <t>Production Release - SHUSA Access Termination Workflow - Phase 1 Capabilities (Phase 2 Capabilities to be delivered in 2016)</t>
  </si>
  <si>
    <t>Contracted for delivery of the Access Termination Workflow Solution with same vendor that successfully supported SBNA in 2014/2015; blueprints and accelerators available from SBNA to leverage as practical. Solution is Gartner Magic Quandrant leader and well known within the financial services industry (SailPoint).</t>
  </si>
  <si>
    <t>Data Flow Control Document detailing the data flows and specific controls (e.g., accuracy and completeness) in place for the data elements</t>
  </si>
  <si>
    <t>Data Elements identified and documented</t>
  </si>
  <si>
    <t>Data Sources (Upstream feeders, golden sources, downstream reporting systems) identified and documented (including owners)</t>
  </si>
  <si>
    <t>Data flow modeled (flow chart) from source to source (upstream, golden, downstream)</t>
  </si>
  <si>
    <t>Control Points and Control Techniques documented</t>
  </si>
  <si>
    <t>Potential gaps in control points and control techniques documented in SHUSA iGRC as Findings with corresponding remediation plans</t>
  </si>
  <si>
    <t>This is a core deliverable and requires support from the Architecture, RDA and CDO teams</t>
  </si>
  <si>
    <t>KDEs defined for each domain in SHUSA, with lineage information, data quality rules, and initial metrics (KPIs)</t>
  </si>
  <si>
    <t>DQ COE staffed and operational</t>
  </si>
  <si>
    <t>Data Maturity Model (DMM) assessment for each of SHUSA, SBNA and SCUSA</t>
  </si>
  <si>
    <t>Establishment of working group including business data stewards</t>
  </si>
  <si>
    <t>Staffed CDO Target Operating Model</t>
  </si>
  <si>
    <t>Agreed list of Data Domain definition documents, with assignment of key roles</t>
  </si>
  <si>
    <t>Approval of data management roles definitions</t>
  </si>
  <si>
    <t>Education and communication plan for SHUSA CDO</t>
  </si>
  <si>
    <t>Data Domain definition documents</t>
  </si>
  <si>
    <t>Data Governance council charter approved by first meeting of DG Council members</t>
  </si>
  <si>
    <t>Compliance review worksheet completed for each CDO team within SHUSA, SBNA and SCUSA</t>
  </si>
  <si>
    <t>Data Dictionary, Lineage, Data Quality Dashboard Reports</t>
  </si>
  <si>
    <t>Completed Maturity Model</t>
  </si>
  <si>
    <t>Peter Flanagan</t>
  </si>
  <si>
    <t>Resources need to be approved, identified, and hired</t>
  </si>
  <si>
    <t>Enhance framework to align with CCAR internal controls requirements</t>
  </si>
  <si>
    <t>Benchmark framework against industry standard/regulatory expectations</t>
  </si>
  <si>
    <t>Acquire tool (Archer) to manage  the documentation, monitoring, evaluation, governance and reporting of internal controls across SHUSA</t>
  </si>
  <si>
    <t>Configure (Archer) tool to manage the documentation, monitoring, evaluation, governance and reporting of internal controls across SHUSA</t>
  </si>
  <si>
    <t>Need to approve, identify, and hire resources (also tool needs to be installed)</t>
  </si>
  <si>
    <t>D. Budington</t>
  </si>
  <si>
    <t>Delivery Risk:  Requires executive approval and entity buy-in on process design and roles/responsibilities</t>
  </si>
  <si>
    <t>Execute 2015 P-18 process ensuring consistency between Strategic and Capital planning processes  to create Strategic and Capital planning outputs (ownership shared with Capital Management)</t>
  </si>
  <si>
    <t xml:space="preserve">SAS, Moody's as data repository for contract level information and RWA. </t>
  </si>
  <si>
    <t>Delivery Risk:  Data availability, resource/ entity commitment to timeline and process</t>
  </si>
  <si>
    <t>Delivery Risk:  Hiring of team to execute reporting process</t>
  </si>
  <si>
    <t>Define requirements to support interim and target state business, data and reporting requirements to support planning and forecasting, management reporting and multi-dimensional profitability</t>
  </si>
  <si>
    <t>Delivery Risk:  Resource availability to review and approve requirement documents</t>
  </si>
  <si>
    <t>Technology design and rationalization based on methodology and system decisions for planning, forecasting and reporting</t>
  </si>
  <si>
    <t>Develop a detailed project plan with T&amp;O based on release schedule for target state implementation</t>
  </si>
  <si>
    <t>Manuel Aya</t>
  </si>
  <si>
    <t xml:space="preserve">Fulfill all open Treasury positions </t>
  </si>
  <si>
    <t>Target Operating Model Implemented</t>
  </si>
  <si>
    <t>Enhanced Internal practices identified and distributed for implementation</t>
  </si>
  <si>
    <t>Independent Review of LRM adequacy and effectiveness</t>
  </si>
  <si>
    <t>Establish policies and procedures to facilitate the independent review of the LRM policies, procedures and generation of analytics</t>
  </si>
  <si>
    <t>Intraday Liquidity Management consolidation policies and procedures developed</t>
  </si>
  <si>
    <t>Intraday Liquidity Management consolidation policies and procedures approved by all applicable management committees</t>
  </si>
  <si>
    <t>Manuel Aya / Ed Cipullo</t>
  </si>
  <si>
    <t>Intraday Collateral Management consolidation policies and procedures developed</t>
  </si>
  <si>
    <t>Intraday Collateral Management consolidation policies and procedures approved by all applicable management committees</t>
  </si>
  <si>
    <t>Bank of New York (BONY Collateral Management System implemented</t>
  </si>
  <si>
    <t>Manuel Aya, Bill Brundige, Andy Withers</t>
  </si>
  <si>
    <t>Intraday Liquidity Management consolidation policies and procedures implemented</t>
  </si>
  <si>
    <t>Intraday Collateral Management consolidation policies and procedures implemented</t>
  </si>
  <si>
    <t>Consolidated Intraday Liquidity Management information available for use by SHUSA</t>
  </si>
  <si>
    <t>Consolidated Intraday Collateral Management information available for use by SHUSA</t>
  </si>
  <si>
    <t>Victor Morillo</t>
  </si>
  <si>
    <t>Enterprise Operating Liquidity Risk Management Policies (OLRMP) developed</t>
  </si>
  <si>
    <t xml:space="preserve"> Enterprise Operating Liquidity Risk Management Policies (OLRMP) approved by all applicable management committees</t>
  </si>
  <si>
    <t>Enterprise Operating Liquidity Risk Management Policies (OLRMP) implemented for SHUSA, SCUSA, SBNA</t>
  </si>
  <si>
    <t xml:space="preserve"> Enterprise Operating Liquidity Risk Management Policies (OLRMP) implemented for all IHC entities</t>
  </si>
  <si>
    <t>Niraj Biswas</t>
  </si>
  <si>
    <t xml:space="preserve"> QRM Chart of Accounts and Dimensions analyzed, reviewed and enhanced</t>
  </si>
  <si>
    <t>QRM access control and information distribution / sharing analyzed, reviewed and enhanced</t>
  </si>
  <si>
    <t>QRM processes reviewed and enhanced to provide improved availability of QRM information and implementation of "best practices"</t>
  </si>
  <si>
    <t>Baseline Cashflow Projections</t>
  </si>
  <si>
    <t>Cash Flow Projection tool / reporting developed and deployed</t>
  </si>
  <si>
    <t>MRM</t>
  </si>
  <si>
    <t>Conduct formal Model Validation on Stress testing Scenarios</t>
  </si>
  <si>
    <t>First round of stress testing completed and documented</t>
  </si>
  <si>
    <t>Stress Testing Tool developed and available</t>
  </si>
  <si>
    <t>First round of stress test generating scenarios and assumptions approved by all applicable management committees</t>
  </si>
  <si>
    <t>First round of stress test scenarios executed and complete results generated</t>
  </si>
  <si>
    <t>First round of stress test results fully documented and analyzed</t>
  </si>
  <si>
    <t>First round of stress test results published to all applicable management parties</t>
  </si>
  <si>
    <t>First round of enhanced stress test generating scenarios and assumptions approved by all applicable management committees</t>
  </si>
  <si>
    <t>Enhanced first round of stress test scenarios executed and complete results generated</t>
  </si>
  <si>
    <t>Enhanced first round of stress test results fully documented and analyzed</t>
  </si>
  <si>
    <t>Enhanced first round of stress test results published to all applicable management parties</t>
  </si>
  <si>
    <t>Conduct regression analysis of stress testing scenarios and assumptions for applicability, accuracy, and adjustment</t>
  </si>
  <si>
    <t>Revalidate, via formal Model Risk Management process, proposed adjustments to stress testing scenarios and / or assumptions</t>
  </si>
  <si>
    <t>Revised (if applicable) stress testing scenarios and assumptions approved by all applicable management committees</t>
  </si>
  <si>
    <t>Operationalization of stress testing completed and documented</t>
  </si>
  <si>
    <t>Second round of stress test generating scenarios and assumptions approved by all applicable management committees</t>
  </si>
  <si>
    <t>Second round of stress test scenarios executed and complete results generated</t>
  </si>
  <si>
    <t>Second round of stress test results fully documented and analyzed</t>
  </si>
  <si>
    <t>Second round of stress test results published to all applicable management parties</t>
  </si>
  <si>
    <t>Evaluate results of second round of stress testing to identify required adjustments to the Liquidity Buffer</t>
  </si>
  <si>
    <t>Proposed changes to the Liquidity Buffer approved by all applicable management committees</t>
  </si>
  <si>
    <t>Implement adjustments to the Liquidity Buffer via established procedures</t>
  </si>
  <si>
    <t xml:space="preserve">All required source data identified and availability/ location confirmed and documented </t>
  </si>
  <si>
    <t>All required source data extracted from identified source(s) and available for testing</t>
  </si>
  <si>
    <t>2052A reporting solution developed and available for testing</t>
  </si>
  <si>
    <t>Quality Assurance testing for 2052A Reporting solution complete</t>
  </si>
  <si>
    <t>2052A Reporting solution tested and deployed.</t>
  </si>
  <si>
    <t xml:space="preserve">   Liquidity Coverage Ratio (LCR) reporting solution developed and available for testing</t>
  </si>
  <si>
    <t xml:space="preserve"> Quality Assurance testing for Liquidity Coverage Ratio (LCR) reporting solution complete</t>
  </si>
  <si>
    <t>Accounting, Tax, &amp; Reporting</t>
  </si>
  <si>
    <t>Need RCRD resources;  Delivery Risk:  Data Quality and Data Sourcing</t>
  </si>
  <si>
    <t>Establish CoA and map SBNA to CoA</t>
  </si>
  <si>
    <t>Identify, Prioritize, &amp; Remediate Gaps in SBNA GL mapping</t>
  </si>
  <si>
    <t>Identify and develop process for feeding supplemental information from SBNA to Hyperion</t>
  </si>
  <si>
    <t>Develop both subsidiary-level and holdco-level controls over process to feed supplemental information from SBNA to Hyperion, including control testing scope</t>
  </si>
  <si>
    <t>Assess staffing levels to support process at SBNA</t>
  </si>
  <si>
    <t>HFM: Complete Design Phase for SBNA</t>
  </si>
  <si>
    <t>HFM: Complete Construct Phase for SBNA</t>
  </si>
  <si>
    <t>HFM: Complete Implement Phase for SBNA</t>
  </si>
  <si>
    <t>HFM: Complete Operate &amp; Review Phase for SBNA</t>
  </si>
  <si>
    <t>Additional internal and consulting resource. Delivery Risk:  Sufficient entity ability to support.</t>
  </si>
  <si>
    <t>Establish CoA and map SCUSA to CoA</t>
  </si>
  <si>
    <t>Identify, Prioritize, &amp; Remediate Gaps in SCUSA GL mapping</t>
  </si>
  <si>
    <t>Identify and develop process for feeding supplemental information from SCUSA to Hyperion</t>
  </si>
  <si>
    <t>Develop both subsidiary-level and holdco-level controls over process to feed supplemental information from SCUSA to Hyperion, including control testing scope</t>
  </si>
  <si>
    <t>Assess staffing levels to support process at SCUSA</t>
  </si>
  <si>
    <t>HFM: Complete Design Phase for SCUSA</t>
  </si>
  <si>
    <t>HFM: Complete Construct Phase for SCUSA</t>
  </si>
  <si>
    <t>HFM: Complete Implement Phase for SCUSA</t>
  </si>
  <si>
    <t>HFM: Complete Operate &amp; Review Phase for SCUSA</t>
  </si>
  <si>
    <t>Establish CoA and map BSI to CoA</t>
  </si>
  <si>
    <t>Identify, Prioritize, &amp; Remediate Gaps in BSI GL mapping</t>
  </si>
  <si>
    <t>Identify and develop process for feeding supplemental information from BSI to Hyperion</t>
  </si>
  <si>
    <t>Develop both subsidiary-level and holdco-level controls over process to feed supplemental information from BSI to Hyperion, including control testing scope</t>
  </si>
  <si>
    <t>Assess staffing levels to support process at BSI</t>
  </si>
  <si>
    <t>HFM: Complete Design Phase for BSI</t>
  </si>
  <si>
    <t>HFM: Complete Construct Phase for BSI</t>
  </si>
  <si>
    <t>HFM: Complete Implement Phase for BSI</t>
  </si>
  <si>
    <t>HFM: Complete Operate &amp; Review Phase for BSI</t>
  </si>
  <si>
    <t>Establish CoA and map PR to CoA</t>
  </si>
  <si>
    <t>Identify, Prioritize, &amp; Remediate Gaps in PR GL mapping</t>
  </si>
  <si>
    <t>Identify and develop process for feeding supplemental information from PR to Hyperion</t>
  </si>
  <si>
    <t>Develop both subsidiary-level and holdco-level controls over process to feed supplemental information from PR to Hyperion, including control testing scope</t>
  </si>
  <si>
    <t>Assess staffing levels to support process at PR</t>
  </si>
  <si>
    <t>HFM: Complete Design Phase for PR</t>
  </si>
  <si>
    <t>HFM: Complete Construct Phase for PR</t>
  </si>
  <si>
    <t>HFM: Complete Implement Phase for PR</t>
  </si>
  <si>
    <t>HFM: Complete Operate &amp; Review Phase for PR</t>
  </si>
  <si>
    <t>Establish CoA and map SIS to CoA</t>
  </si>
  <si>
    <t>Identify, Prioritize, &amp; Remediate Gaps in SIS GL mapping</t>
  </si>
  <si>
    <t>Identify and develop process for feeding supplemental information from SIS to Hyperion</t>
  </si>
  <si>
    <t>Develop both subsidiary-level and holdco-level controls over process to feed supplemental information from SIS to Hyperion, including control testing scope</t>
  </si>
  <si>
    <t>Assess staffing levels to support process at SIS</t>
  </si>
  <si>
    <t>HFM: Complete Design Phase for SIS</t>
  </si>
  <si>
    <t>HFM: Complete Construct Phase for SIS</t>
  </si>
  <si>
    <t>HFM: Complete Implement Phase for SIS</t>
  </si>
  <si>
    <t>HFM: Complete Operate &amp; Review Phase for SIS</t>
  </si>
  <si>
    <t>Establish CoA and map IHC-Other to CoA</t>
  </si>
  <si>
    <t>Identify, Prioritize, &amp; Remediate Gaps in IHC-Other GL mapping</t>
  </si>
  <si>
    <t>Identify and develop process for feeding supplemental information from IHC-Other to Hyperion</t>
  </si>
  <si>
    <t>Develop both subsidiary-level and holdco-level controls over process to feed supplemental information from IHC-Other to Hyperion, including control testing scope</t>
  </si>
  <si>
    <t>Assess staffing levels to support process at IHC-Other</t>
  </si>
  <si>
    <t>HFM: Complete Design Phase for IHC-Other</t>
  </si>
  <si>
    <t>HFM: Complete Construct Phase for IHC-Other</t>
  </si>
  <si>
    <t>HFM: Complete Implement Phase for IHC-Other</t>
  </si>
  <si>
    <t>HFM: Complete Operate &amp; Review Phase for IHC-Other</t>
  </si>
  <si>
    <t>May need additional resources. Delivery Risk:  Willingness to comply with new change management process &amp; controls</t>
  </si>
  <si>
    <t>Define roles/responsibilities for managing CoA</t>
  </si>
  <si>
    <t>Obtain acknowledgement from entities of understanding of Governance process</t>
  </si>
  <si>
    <t>Implement formal governance</t>
  </si>
  <si>
    <t>Delivery Risk:  Willingness to comply with new change management process &amp; controls</t>
  </si>
  <si>
    <t>Leverage existing reporting tools (FRS and  Workiva) and new tools (Moody’s) to pull directly from HFM consolidation tool where applicable</t>
  </si>
  <si>
    <t>Identify gaps in HFM/FRS mapping</t>
  </si>
  <si>
    <t>Identify gaps in HFM/Moody's mapping</t>
  </si>
  <si>
    <t>Identify gaps in HFM/Workiva mapping</t>
  </si>
  <si>
    <t>Same resources as above to deliver HFM.Delivery Risk:  Clear data definitions / overarching data governance, and data quality / data sourcing to complete accurate/timely reconciliation</t>
  </si>
  <si>
    <t>Establish reconciliation process for SHUSA</t>
  </si>
  <si>
    <t>Establish reconciliation process for SBNA</t>
  </si>
  <si>
    <t>Establish reconciliation process for SCUSA</t>
  </si>
  <si>
    <t>Establish reconciliation process for BSI</t>
  </si>
  <si>
    <t>Establish reconciliation process for PR</t>
  </si>
  <si>
    <t>Establish reconciliation process for SIS</t>
  </si>
  <si>
    <t>Establish reconciliation process for Other Entities</t>
  </si>
  <si>
    <t>Delivery Risk:  Clear data definitions / overarching data governance, and data quality / data sourcing to complete accurate/timely reconciliation</t>
  </si>
  <si>
    <t>Need consultants to design process. Delivery Risk:  Clear data definitions / overarching data governance, and data quality / data sourcing to complete accurate/timely reconciliation</t>
  </si>
  <si>
    <t>Manuel Munoz</t>
  </si>
  <si>
    <t>Need consultants to develop documentation. Delivery Risk:  Comprehensive cross-functional participation, expertise in documentation</t>
  </si>
  <si>
    <t>Delivery Risk:  Comprehensive cross-functional participation, expertise in documentation</t>
  </si>
  <si>
    <t>Enhance FRS: Complete Analysis</t>
  </si>
  <si>
    <t>Completed</t>
  </si>
  <si>
    <t>Enhance FRS: Complete Design</t>
  </si>
  <si>
    <t>Enhance FRS: Complete Development</t>
  </si>
  <si>
    <t>Enhance FRS: Complete Testing</t>
  </si>
  <si>
    <t>Enhance FRS: Complete UAT</t>
  </si>
  <si>
    <t>Need internal or consulting resources. Delivery Risk:  IT Execution</t>
  </si>
  <si>
    <t>Delivery Risk:  Bandwidth for completing large breadth of work</t>
  </si>
  <si>
    <t>Report Group Results on Business Day 4</t>
  </si>
  <si>
    <t>Current State Assessment</t>
  </si>
  <si>
    <t>Mike Boyle</t>
  </si>
  <si>
    <t>Develop Data Flows (of pain points) from source to report</t>
  </si>
  <si>
    <t>completed</t>
  </si>
  <si>
    <t>Conduct Quality Gap Assessment</t>
  </si>
  <si>
    <t>Document areas of deficiency</t>
  </si>
  <si>
    <t>Develop Recommendations</t>
  </si>
  <si>
    <t>Develop recommendations to address areas of deficiency</t>
  </si>
  <si>
    <t>Prioritize Data Areas</t>
  </si>
  <si>
    <t>Prioritize remediation of deficiencies</t>
  </si>
  <si>
    <t>Develop schedule for remediation</t>
  </si>
  <si>
    <t>Need risk resources</t>
  </si>
  <si>
    <t>Revised approach to data sourcing</t>
  </si>
  <si>
    <t>Need IT and risk resources</t>
  </si>
  <si>
    <t>Improve the quality of information in the general ledger needed to complete the chart of accounts and execute reporting</t>
  </si>
  <si>
    <t>Improve the amount of general ledger information available from direct system feeds rather than manual processes</t>
  </si>
  <si>
    <t>Ignacio Garijo Garde</t>
  </si>
  <si>
    <t>Inventory Manual Processes (SBNA)</t>
  </si>
  <si>
    <t>Prioritize Processes Changes</t>
  </si>
  <si>
    <t>Develop Schedule to Remediate</t>
  </si>
  <si>
    <t>Develop System Feeds</t>
  </si>
  <si>
    <t>Deployment of a uniform reconciliation tool (SHUSA and subsidiaries)</t>
  </si>
  <si>
    <t>Evaluate and select the appropriate reconciliation tool</t>
  </si>
  <si>
    <t>Develop schedule and plan for SBNA deployment</t>
  </si>
  <si>
    <t>Install tool for SBNA</t>
  </si>
  <si>
    <t>Develop schedule and plan for other entity deployments</t>
  </si>
  <si>
    <t xml:space="preserve">Finalize the implementation of Target Operating Model </t>
  </si>
  <si>
    <t>Complete Definition of Target Operating Model</t>
  </si>
  <si>
    <t>Uniform application of accounting policies across subsidiaries (was part of IHC plan)</t>
  </si>
  <si>
    <t xml:space="preserve">Jessie Velazquez </t>
  </si>
  <si>
    <t>Procedures revised at SHUSA</t>
  </si>
  <si>
    <t>Approved by appropriate governance</t>
  </si>
  <si>
    <t>Staff trained in revised procedures at SHUSA</t>
  </si>
  <si>
    <t>May need resources to review and revise policies.</t>
  </si>
  <si>
    <t>M Ballenger</t>
  </si>
  <si>
    <t>Procedures revised at SBNA</t>
  </si>
  <si>
    <t>Staff trained in revised procedures at SBNA</t>
  </si>
  <si>
    <t>J Kulas</t>
  </si>
  <si>
    <t>Procedures revised at SCUSA</t>
  </si>
  <si>
    <t>Staff trained in revised procedures at SCUSA</t>
  </si>
  <si>
    <t>E Franco Espinosa</t>
  </si>
  <si>
    <t>Procedures revised at BSOI</t>
  </si>
  <si>
    <t>Staff trained in revised procedures at BSI</t>
  </si>
  <si>
    <t>A. Guzman</t>
  </si>
  <si>
    <t>Procedures revised at PR</t>
  </si>
  <si>
    <t>Staff trained in revised procedures at PR</t>
  </si>
  <si>
    <t>F. Sempre</t>
  </si>
  <si>
    <t>Procedures revised at SIS</t>
  </si>
  <si>
    <t>Staff trained in revised procedures at SIS</t>
  </si>
  <si>
    <t>Procedures revised at Other Entities</t>
  </si>
  <si>
    <t>Staff trained in revised procedures at Other Entities</t>
  </si>
  <si>
    <t xml:space="preserve">Dividend and capital action methodology document
- ID all metrics and analysis required to develop 'capital triggers' 
- Compile data required for analysis of indicators that could drive changes to capital actions
- Determine roles &amp; responsibilities for analysis
- Determine governance/communication expectations
</t>
  </si>
  <si>
    <t xml:space="preserve">Incorporate all new methodology / enhancements into Policy Admin reviewed Capital Policy
</t>
  </si>
  <si>
    <t xml:space="preserve">Incorporate FRS and IA feedback into existing draft policy
- Align capital contingency process with updated capital policy methodology documents
- Include 'capital triggers' analysis
</t>
  </si>
  <si>
    <t xml:space="preserve">Develop appropriate governance over capital contingency process across entities.
</t>
  </si>
  <si>
    <t xml:space="preserve">Deliver contingency policy to policy admin
</t>
  </si>
  <si>
    <t xml:space="preserve">Complete policy and approval governance process
</t>
  </si>
  <si>
    <t>Capital Policies for subs (SBNA, SCUSA and IHCs) commensurate with size / complexity</t>
  </si>
  <si>
    <t xml:space="preserve">Establish capital management governance structure at each entity
</t>
  </si>
  <si>
    <t>Capital goals and targets methodology document
- ID and quant critical stakeholder requirements in stress
- Enhance study of experience in stress
- Risk Inventory from Risk ID w/ quant source
- Roles &amp; Responsibilities</t>
  </si>
  <si>
    <t xml:space="preserve">Develop early warning indicators
</t>
  </si>
  <si>
    <t xml:space="preserve">Define individual entity roles &amp; responsibilities
</t>
  </si>
  <si>
    <t xml:space="preserve">Re-define process for which contingent actions are identified, quantified and assessed
</t>
  </si>
  <si>
    <t>Enhance capital adequacy and capital planning governance</t>
  </si>
  <si>
    <t>Improved quality of information presented</t>
  </si>
  <si>
    <t>Simon / Watson</t>
  </si>
  <si>
    <t>Establish team for template creation and population</t>
  </si>
  <si>
    <t>Create common templates</t>
  </si>
  <si>
    <t>Develop process for review of content prior to presentation</t>
  </si>
  <si>
    <t>Improve completeness of info presented</t>
  </si>
  <si>
    <t>Review final structures to determine 'new' reporting expectations and locations</t>
  </si>
  <si>
    <t>Develop full inventory of models and processes for review</t>
  </si>
  <si>
    <t>Develop full inventory of results for review</t>
  </si>
  <si>
    <t>Schedule and track review of inventories at appropriate level of governance body</t>
  </si>
  <si>
    <t>Add clarity to material provided for consideration of dividend</t>
  </si>
  <si>
    <t>See SHUSA Capital Policy for details</t>
  </si>
  <si>
    <t>Enhance Board and Snr. Management Training</t>
  </si>
  <si>
    <t>Outline required training at Board and Senior Management</t>
  </si>
  <si>
    <t>Schedule training</t>
  </si>
  <si>
    <t>Determine training provider (internal / external)</t>
  </si>
  <si>
    <t>Detailed Procedures for E2E processes</t>
  </si>
  <si>
    <t>Determine review governance / review process for E2E procedures</t>
  </si>
  <si>
    <t>Confirm E2E process map owners and responsibilities for procedures</t>
  </si>
  <si>
    <t>First draft of procedures for all E2E process steps</t>
  </si>
  <si>
    <t>Central review of draft procedures</t>
  </si>
  <si>
    <t xml:space="preserve">This needs to be part of the 'bigger' Governance discussion.
</t>
  </si>
  <si>
    <t>Establish staffing and conduct adequate training across the end-to-end CCAR review cycle</t>
  </si>
  <si>
    <t>Establish Staffing &amp; Conduct Training - TBD</t>
  </si>
  <si>
    <t>Develop clear linkage between Risk ID and scenario generation and develop BHC specific scenarios</t>
  </si>
  <si>
    <t>Presentation of a suite of scenarios to Management and Board Capital Committees for formal selection and approval of the scenarios to be used in CCAR/DFAST</t>
  </si>
  <si>
    <t>Receive SHUSA-level Risk ID Inventory &amp; Assessment</t>
  </si>
  <si>
    <t>Capital Management recommends Idiosyncratic Narratives to Management CC</t>
  </si>
  <si>
    <t>Capital Management recommends Idiosyncratic Narratives to Board CC</t>
  </si>
  <si>
    <t>First Draft of Policy &amp; Procedure Documentation reviewed by CCAR Director</t>
  </si>
  <si>
    <t>Policy &amp; Procedure Documentation reviewed by Ex&amp;Agg</t>
  </si>
  <si>
    <t>Policy &amp; Procedure Documentation reviewed by Management CC</t>
  </si>
  <si>
    <t>Policy &amp; Procedure Documentation reviewed by Board CC</t>
  </si>
  <si>
    <t>Policy &amp; Procedure Documentation updated to reflect actual CCAR 2016 process</t>
  </si>
  <si>
    <t>Receive FRB Scenarios from FRB</t>
  </si>
  <si>
    <t>Align BHC Scenario Actuals with FRB Scenarios</t>
  </si>
  <si>
    <t>IT/IMAD</t>
  </si>
  <si>
    <t>Develop BHC specific Scenarios that are clearly linked to the RISK ID process and that are BHC specific</t>
  </si>
  <si>
    <t>Develop RWA / capital engine</t>
  </si>
  <si>
    <t>Populate Y14A report / XML</t>
  </si>
  <si>
    <t>Base and stress forecasts for each IHC entity</t>
  </si>
  <si>
    <t>Communicate modeling strategy</t>
  </si>
  <si>
    <t>Develop forecasting processes for non-modeled line-items (PPNR)</t>
  </si>
  <si>
    <t>Develop forecasting processes for non-modeled line-items (Credit)</t>
  </si>
  <si>
    <t>Develop supporting documentation</t>
  </si>
  <si>
    <t>Internal Control review of process (IC, IA, MRM, etc.)</t>
  </si>
  <si>
    <t>IHC 'Capital Plan'</t>
  </si>
  <si>
    <t>Detailed E2E processes maps</t>
  </si>
  <si>
    <t>Build team for compilation of E2E process maps</t>
  </si>
  <si>
    <t>Process owners deliver individual maps</t>
  </si>
  <si>
    <t>Aggregation and review of full process maps</t>
  </si>
  <si>
    <t>Approval of full process maps / full process</t>
  </si>
  <si>
    <t>Comprehensive Assessment from Internal Audit</t>
  </si>
  <si>
    <t>Vik Soni</t>
  </si>
  <si>
    <t>Comprehensive Assessment from Internal Controls</t>
  </si>
  <si>
    <t>Model Validation / MRM</t>
  </si>
  <si>
    <t>RCRD/Accounting to produce final Basel III methodology for numerator and denominator</t>
  </si>
  <si>
    <t xml:space="preserve">completed, </t>
  </si>
  <si>
    <t>Develop necessary analysis and back testing needs</t>
  </si>
  <si>
    <t>Develop plan for analysis and back testing for CCAR 2016</t>
  </si>
  <si>
    <t>Document results of analysis and back testing</t>
  </si>
  <si>
    <t>Improve financial analysis at consolidated and legal entity view</t>
  </si>
  <si>
    <t xml:space="preserve">Review of Previous Capital Plan with comments on areas for improvement </t>
  </si>
  <si>
    <t>Comments delivered to Capital Plan contributors</t>
  </si>
  <si>
    <t>Consolidated and legal entity historical results in Planning Tree delivered</t>
  </si>
  <si>
    <t>Strategic plan at consolidated and legal entity in Planning Tree</t>
  </si>
  <si>
    <t>Baseline and Stress at consolidated and legal entity in Planning Tree</t>
  </si>
  <si>
    <t>Financial analysis in Capital Plan</t>
  </si>
  <si>
    <t>Determine roles and review expectations</t>
  </si>
  <si>
    <t>Establish "team" for review</t>
  </si>
  <si>
    <t>Preplan all charts graphs</t>
  </si>
  <si>
    <t>Reviewed analysis in Capital Plan</t>
  </si>
  <si>
    <t>Establish enhanced monthly capital reporting / tracking</t>
  </si>
  <si>
    <t>Develop / Enhance Monthly Report</t>
  </si>
  <si>
    <t>Gap Current Report to Management Needs</t>
  </si>
  <si>
    <t>Develop remediation plan for executions</t>
  </si>
  <si>
    <t>Develop draft report for approval</t>
  </si>
  <si>
    <t>Align to GL and RCRD</t>
  </si>
  <si>
    <t>Integrate Proforma forecast for monthly cycle</t>
  </si>
  <si>
    <t>Align to GL through Essbase</t>
  </si>
  <si>
    <t>Enhance with Current Capital LOB Allocations</t>
  </si>
  <si>
    <t>Integrate LOB allocations into report</t>
  </si>
  <si>
    <t>Develop forecasting ability with Stress overlays</t>
  </si>
  <si>
    <t>Develop process to use monthly actuals to true up forecast</t>
  </si>
  <si>
    <t xml:space="preserve">Develop methodology to overlay CCAR/Mid Cycle stress impacts </t>
  </si>
  <si>
    <t>Finalize Reporting format and governance approval</t>
  </si>
  <si>
    <t>Quarterly Decks for MCC</t>
  </si>
  <si>
    <t>Q1 Deck</t>
  </si>
  <si>
    <t>Q2 Deck</t>
  </si>
  <si>
    <t>Q3 Deck</t>
  </si>
  <si>
    <t>Q4 Deck = 2016 Capital Plan</t>
  </si>
  <si>
    <t>Quarterly Report for Board</t>
  </si>
  <si>
    <t>Define report structure, details and delivery mechanism</t>
  </si>
  <si>
    <t>Define roles and responsibilities for compilation</t>
  </si>
  <si>
    <t>Report included in quarterly Board Package</t>
  </si>
  <si>
    <t xml:space="preserve">Enhance Capital Plan for 2016 </t>
  </si>
  <si>
    <t>Review 2014 Capital Plan</t>
  </si>
  <si>
    <t>CMG Review of Previous Capital Plan</t>
  </si>
  <si>
    <t>Incorporate FRS Feedback of Previous Capital Plan</t>
  </si>
  <si>
    <t>Align results &amp; methodology presentation with 'new' segmentation</t>
  </si>
  <si>
    <t>Define revised presentation tables</t>
  </si>
  <si>
    <t>IHC Capital Plan</t>
  </si>
  <si>
    <t>Create Project Plan for each entity: SBNA, SCUSA, Miami, NY, Puerto Rico</t>
  </si>
  <si>
    <t>Methodology Appendix for Capital Plan</t>
  </si>
  <si>
    <t>Contributors</t>
  </si>
  <si>
    <t>Contributors Draft/Revise Methodology Sections</t>
  </si>
  <si>
    <t>Improve existing summary documentation in Capital Plan in workiva per ROPE</t>
  </si>
  <si>
    <t>Review Team - Capital Management, Working Groups, Peer Review</t>
  </si>
  <si>
    <t>Results for CCAR Run</t>
  </si>
  <si>
    <t>Contributors Draft/Update Results for CCAR Run</t>
  </si>
  <si>
    <t>Enhance Capital Plan Documentation</t>
  </si>
  <si>
    <t>Improve automation / linkage to wDesk</t>
  </si>
  <si>
    <t>Improve summary documentation in Capital Plan in workiva per ROPE</t>
  </si>
  <si>
    <t>Procedures for developing and review of alternative capital actions</t>
  </si>
  <si>
    <t>Determine Roles &amp; Responsibilities</t>
  </si>
  <si>
    <t>Determine Governance</t>
  </si>
  <si>
    <t>Alternative Capital Actions</t>
  </si>
  <si>
    <t>Execute process to develop alternative capital actions</t>
  </si>
  <si>
    <t>Review alternative actions w/ appropriate governance bodies</t>
  </si>
  <si>
    <t>Include alternative actions in 2016 Capital Plan</t>
  </si>
  <si>
    <t>Accounting, Tax &amp; Reporting</t>
  </si>
  <si>
    <t xml:space="preserve">Enhance current and historical consolidation of existing SHUSA entities and all IHC entities supported by a consolidation tool with automated general ledger feeds and a robust contributor process for supplemental data with adequate distributed and centralized controls </t>
  </si>
  <si>
    <t>Establish effective governance and controls over Chart of Accounts for all IHC entities</t>
  </si>
  <si>
    <t>Reconciliation across appropriate sources of financial data for financial/regulatory reports (Y-9C, Y-14’s, SEC, and other regulatory reporting).</t>
  </si>
  <si>
    <t>Comprehensive documentation of controls over reporting process (centralized and distributed components)</t>
  </si>
  <si>
    <t xml:space="preserve">Implement an industry standard spreadsheet control tool to address critical End User Application gaps at SHUSA and SBNA/SCUSA subsidiaries
</t>
  </si>
  <si>
    <t>Inform Board and Sen. Mgt on MRM regulatory requirements and industry practices (Board, BERC, ERMC, EMC)</t>
  </si>
  <si>
    <t>Develop Framework - enhance decision making authority &amp; roles and responsibilities for approving models and model changes (including model retirement)</t>
  </si>
  <si>
    <t>Redesign Risk Rating Methodology with a focus on repeatability, transparency, and methodology</t>
  </si>
  <si>
    <t>Redesign modelling tiering Methodology with a focus on repeatability, transparency, and methodology</t>
  </si>
  <si>
    <t>Address Legacy Model Validation Backlog</t>
  </si>
  <si>
    <t>CCAR model validation</t>
  </si>
  <si>
    <t>Presentation Material</t>
  </si>
  <si>
    <t>Presentation material drafted</t>
  </si>
  <si>
    <t>Presentation material reviewed and approved</t>
  </si>
  <si>
    <t>Presentation Schedule (if beyond SHUSA)</t>
  </si>
  <si>
    <t>Presentation schedule drafted</t>
  </si>
  <si>
    <t>Presentation schedule reviewed</t>
  </si>
  <si>
    <t xml:space="preserve">Presentation Schedule published </t>
  </si>
  <si>
    <t>Presentation Confirmation (Board Minute)</t>
  </si>
  <si>
    <t>Conduct Initial SHUSA Board Presentation</t>
  </si>
  <si>
    <t>Board Presentation Plan</t>
  </si>
  <si>
    <t>Build long term Board Presentation Plan (including Entities)</t>
  </si>
  <si>
    <t>Reviewed and finalized BERC, ERMC, EMC and MRMC committee charters with updates to strengthen MRM oversight and roles and responsibilities</t>
  </si>
  <si>
    <t>Vendor selection criteria and process drafted/approved</t>
  </si>
  <si>
    <t>Edward S.</t>
  </si>
  <si>
    <t>Articulation of 3LoD principles (May)</t>
  </si>
  <si>
    <t>Formalization of Risk reporting lines at the C-Suite (May)</t>
  </si>
  <si>
    <t>Risk roles and responsibilities of SHUSA vs. subsidiaries (across each line of defense)</t>
  </si>
  <si>
    <t>Design of org. structure for each risk type / entity / line of defense</t>
  </si>
  <si>
    <t>Operating model approved</t>
  </si>
  <si>
    <t>Assessment of FTE needs (activity based analysis)</t>
  </si>
  <si>
    <t xml:space="preserve">Definition of capabilities needed </t>
  </si>
  <si>
    <t>Assessment of capabilities of existing staff</t>
  </si>
  <si>
    <t>Identification of training / upskilling / hiring needs</t>
  </si>
  <si>
    <t>Actual status of this item is pending. May be closed</t>
  </si>
  <si>
    <t>SCUSA retail finance product oversight requirements</t>
  </si>
  <si>
    <t>MRM Framework</t>
  </si>
  <si>
    <t>Framework Drafted</t>
  </si>
  <si>
    <t>Framework Approved</t>
  </si>
  <si>
    <t>PA process enhancement requirements</t>
  </si>
  <si>
    <t>Requirements for enhancement for PA process drafted</t>
  </si>
  <si>
    <t>Requirements for enhancement for PA process approved</t>
  </si>
  <si>
    <t>Updated PA process</t>
  </si>
  <si>
    <t>Model Risk rating methodology enhancement requirements</t>
  </si>
  <si>
    <t>Requirements for Model risk rating methodology drafted</t>
  </si>
  <si>
    <t>Requirements for Model risk rating methodology approved</t>
  </si>
  <si>
    <t>Updated model risk rating methodology</t>
  </si>
  <si>
    <t>Model tiering methodology enhancement requirements</t>
  </si>
  <si>
    <t>Requirements for Model tiering methodology drafted</t>
  </si>
  <si>
    <t>Requirements for Model tiering methodology approved</t>
  </si>
  <si>
    <t>Updated model tiering methodology</t>
  </si>
  <si>
    <t>Enhancement of Model tiering methodology drafted</t>
  </si>
  <si>
    <t>Enhancement of Model tiering methodology approved</t>
  </si>
  <si>
    <t>Minutes from MRMC / BERC/ERMC</t>
  </si>
  <si>
    <t>Updated inventory of procedures based on SR11-7</t>
  </si>
  <si>
    <t>Obtained MRMC approval of procedures</t>
  </si>
  <si>
    <t>Training materials approved by CMRO</t>
  </si>
  <si>
    <t>Prepare MRMG materials</t>
  </si>
  <si>
    <t>Record of attendees / signatures</t>
  </si>
  <si>
    <t>Deliver MRMG training</t>
  </si>
  <si>
    <t>Training material for all stakeholders drafted</t>
  </si>
  <si>
    <t>Training material for all stakeholders approved by CMRO</t>
  </si>
  <si>
    <t>Prioritized list of Legacy models</t>
  </si>
  <si>
    <t>Paul M.</t>
  </si>
  <si>
    <t>Legacy models prioritized for validation</t>
  </si>
  <si>
    <t>Gap assessment result</t>
  </si>
  <si>
    <t>Tier 1 Models gap assessment complete</t>
  </si>
  <si>
    <t>Tier 1 Models remediation plan complete</t>
  </si>
  <si>
    <t>Validation results</t>
  </si>
  <si>
    <t>Initial validation findings  – including interim compensating controls and other risk mitigants</t>
  </si>
  <si>
    <t>List of validation ready models</t>
  </si>
  <si>
    <t>Commence work on models identified as being ready for validation</t>
  </si>
  <si>
    <t>Validation Schedule</t>
  </si>
  <si>
    <t>Definition of validation schedule with Model Development complete</t>
  </si>
  <si>
    <t>CCAR Model Validation Result</t>
  </si>
  <si>
    <t>CCAR models validated</t>
  </si>
  <si>
    <t>Model data validation data requirements</t>
  </si>
  <si>
    <t>Requirements for Model Data validation data drafted</t>
  </si>
  <si>
    <t>Requirements for Model Data validation data approved</t>
  </si>
  <si>
    <t>Model data validation reporting requirements</t>
  </si>
  <si>
    <t>Requirements for Model Data validation Report drafted</t>
  </si>
  <si>
    <t>Requirements for Model Data validation Report approved</t>
  </si>
  <si>
    <t>Establish a SHUSA Operational Risk Management Framework (Develop ORM principles, 3 LoD roles and responsibilities, SHUSA ORM organizational structure, ORM ERM methodology)</t>
  </si>
  <si>
    <t>Completed mapping of all operational risk management enterprise policies and regulatory requirements in a tool</t>
  </si>
  <si>
    <t>Tool selected</t>
  </si>
  <si>
    <t>Tool implemented</t>
  </si>
  <si>
    <t>Obtained authoritative sources for regulatory requirements</t>
  </si>
  <si>
    <t>Uploaded regulatory and policy requirements into tool</t>
  </si>
  <si>
    <t>Updated operational risk management enterprise policies considering regulatory requirements and SHUSA internal policy standards</t>
  </si>
  <si>
    <t>Obtained SHUSA Board approval for operational risk management enterprise policies and communication strategies</t>
  </si>
  <si>
    <t>Updated information risk management enterprise policies considering regulatory requirements and SHUSA internal policy standards</t>
  </si>
  <si>
    <t>Obtained SHUSA Board approval for Information Risk management enterprise policies and communication strategies</t>
  </si>
  <si>
    <t xml:space="preserve">Updated Third Party risk management enterprise policies considering regulatory requirements and SHUSA internal policy standards
</t>
  </si>
  <si>
    <t>Obtained SHUSA Board approval for Third Party Risk management enterprise policies and communication strategies</t>
  </si>
  <si>
    <t>Updated Business Continuity &amp; Disaster Recovery risk management enterprise policies considering regulatory requirements and SHUSA internal policy standards</t>
  </si>
  <si>
    <t>Obtained SHUSA Board approval for Business Continuity &amp; Disaster Recovery enterprise policies and communication strategies</t>
  </si>
  <si>
    <t>Establish essential standards in line with the SHUSA Enterprise Operational Risk Management Policy</t>
  </si>
  <si>
    <t xml:space="preserve">Creation of information risk management Standards Inventory </t>
  </si>
  <si>
    <t>Drafted information risk management standards aligned with Standards Inventory</t>
  </si>
  <si>
    <t xml:space="preserve">Creation of third party risk management Standards Inventory </t>
  </si>
  <si>
    <t>Drafted third party risk management standards aligned with Standards Inventory</t>
  </si>
  <si>
    <t xml:space="preserve">Creation of business continuity &amp; disaster recovery Standards Inventory </t>
  </si>
  <si>
    <t>Drafted business continuity &amp; disaster recovery standards aligned with Standards Inventory</t>
  </si>
  <si>
    <t xml:space="preserve">Issue management tool selected
</t>
  </si>
  <si>
    <t>Issue management tool implemented</t>
  </si>
  <si>
    <t>Refine Third Party Inherent Risk Classification methodology to determine scope and frequency of third party reviews</t>
  </si>
  <si>
    <t>Gregory Hamilton</t>
  </si>
  <si>
    <t>Complete the new Inherent Risk Classification questionnaire for critical  third party services</t>
  </si>
  <si>
    <t>Perform onsite reviews for  all critical third parties (scope/frequency will be driven by inherent risk questionnaire)</t>
  </si>
  <si>
    <t>Review and refine existing Business Impact Analysis (BIA) of SBNA and SCUSA</t>
  </si>
  <si>
    <t>Identify gaps from current BIAs for SBNA and SCUSA critical processes, applications and testing</t>
  </si>
  <si>
    <t>Review existing exercise results for each SBNA and SCUSA</t>
  </si>
  <si>
    <t>Strengthen aggregated operational risk reporting to allow the SAN US/SHUSA Operational Risk Committee to better fulfill its obligation to oversee and manage the identification and monitoring of operational risks as well as to escalate risks/issues that need ERMC/BERC/Board transparency.  (Establish baseline operational risk management reporting and dashboards for SHUSA and its subsidiaries including (1) a standard set up summary risk data such as RTS limits, risk profile, top risks, emerging risks, material events and program updates, (2) a standard set of risk data specific to operational risk, information risk, third party risk and business continuity)</t>
  </si>
  <si>
    <t>Completed automation of data collection for initial phase</t>
  </si>
  <si>
    <t>"Golden Source" repository populated with data for initial phase</t>
  </si>
  <si>
    <t>Draft RAS</t>
  </si>
  <si>
    <t>Final RAS</t>
  </si>
  <si>
    <t>Draft process</t>
  </si>
  <si>
    <t>Final process</t>
  </si>
  <si>
    <t>Delivery of training</t>
  </si>
  <si>
    <t>Board approval</t>
  </si>
  <si>
    <t>Draft of materials</t>
  </si>
  <si>
    <t>Final materials and delivery of communication</t>
  </si>
  <si>
    <t>Draft BRD</t>
  </si>
  <si>
    <t>Final BRD and communication to T&amp;O</t>
  </si>
  <si>
    <t>Cascade RAS to priority subsidiaries</t>
  </si>
  <si>
    <t>Draft approach</t>
  </si>
  <si>
    <t>Final approach</t>
  </si>
  <si>
    <t>Draft RAS for priority subs and list of metrics</t>
  </si>
  <si>
    <t>Input from subs</t>
  </si>
  <si>
    <t>Final RAS for priority subs and list of metrics</t>
  </si>
  <si>
    <t>Board Risk Committee Training</t>
  </si>
  <si>
    <t>Draft of training materials, including training schedule</t>
  </si>
  <si>
    <t>Final training materials, including training schedule</t>
  </si>
  <si>
    <t>Delivery of two training sessions</t>
  </si>
  <si>
    <t>Formalize engagement model between SHUSA and Parent Group</t>
  </si>
  <si>
    <t>Key stakeholder engagement</t>
  </si>
  <si>
    <t>Draft governance and coordination mechanisms</t>
  </si>
  <si>
    <t>Final governance and coordination mechanisms</t>
  </si>
  <si>
    <t>Group approval</t>
  </si>
  <si>
    <t>Strengthen SHUSA Board and Management Committee guidance</t>
  </si>
  <si>
    <t>Draft of diagnostic materials</t>
  </si>
  <si>
    <t>Final materials and delivery of diagnostic</t>
  </si>
  <si>
    <t>Draft of committee composition, mandates, and charters</t>
  </si>
  <si>
    <t>Final committee composition, mandates, and charters</t>
  </si>
  <si>
    <t>Recruit priority staff</t>
  </si>
  <si>
    <t>Identification of open positions</t>
  </si>
  <si>
    <t>Engagement with HR</t>
  </si>
  <si>
    <t>Recruitment rounds</t>
  </si>
  <si>
    <t>Hiring of positions</t>
  </si>
  <si>
    <t>Design risk management organizational structure in accordance with 3LoD principles</t>
  </si>
  <si>
    <t>Draft 3LoD principles</t>
  </si>
  <si>
    <t>Final 3LoD principles</t>
  </si>
  <si>
    <t>Draft reporting lines</t>
  </si>
  <si>
    <t>Final (formalization of) reporting lines</t>
  </si>
  <si>
    <t>Final operating model</t>
  </si>
  <si>
    <t>Draft headcount</t>
  </si>
  <si>
    <t>Implementation of risk management organizational structure in accordance with 3LoD principles</t>
  </si>
  <si>
    <t>Draft of communication and training  materials for enterprise-wide communication</t>
  </si>
  <si>
    <t>Delivery of final communication and training  materials for enterprise-wide communication</t>
  </si>
  <si>
    <t>Development of job descriptions</t>
  </si>
  <si>
    <t>Delivery of enterprise-wide training</t>
  </si>
  <si>
    <t>Validation of updated frameworks</t>
  </si>
  <si>
    <t>Draft of assessment</t>
  </si>
  <si>
    <t>Delivery of assessment</t>
  </si>
  <si>
    <t>Prioritization of enhancements</t>
  </si>
  <si>
    <t>Final plan for enhancements, given stakeholder input</t>
  </si>
  <si>
    <t>Standardization of all policies / procedures</t>
  </si>
  <si>
    <t>Draft definition of risk ID/assessment process and plan for execution</t>
  </si>
  <si>
    <t>Final definition of risk ID/assessment process and plan for execution</t>
  </si>
  <si>
    <t>Communication to key stakeholders</t>
  </si>
  <si>
    <t>Conduct bottom-up risk identification</t>
  </si>
  <si>
    <t>Aggregate, review &amp; challenge</t>
  </si>
  <si>
    <t>Conduct top-down risk identification</t>
  </si>
  <si>
    <t>Draft of risk register</t>
  </si>
  <si>
    <t>Final risk register</t>
  </si>
  <si>
    <t>Draft policy and procedures for risk ID and assessment cycle</t>
  </si>
  <si>
    <t>Final policy and procedures for risk ID and assessment cycle</t>
  </si>
  <si>
    <t>Communication of policies/procedures to key stakeholders</t>
  </si>
  <si>
    <t>Conduct high level credit risk review and deliver quick wins</t>
  </si>
  <si>
    <t>Proposed recommendations</t>
  </si>
  <si>
    <t>Approved recommendations</t>
  </si>
  <si>
    <t>Updated Credit Policy</t>
  </si>
  <si>
    <t>Create IRR and Liquidity Risk framework</t>
  </si>
  <si>
    <t>Draft framework</t>
  </si>
  <si>
    <t>Final framework</t>
  </si>
  <si>
    <t>Conduct liquidity risk gap analysis</t>
  </si>
  <si>
    <t>Definition of liquidity risk capabilities</t>
  </si>
  <si>
    <t>Current state vs. capabilities</t>
  </si>
  <si>
    <t>Enhance internal reporting</t>
  </si>
  <si>
    <t>Risk reporting landscape outline</t>
  </si>
  <si>
    <t>Update internal monitoring process</t>
  </si>
  <si>
    <t>Define initial business and data requirements</t>
  </si>
  <si>
    <t>Review current systems architecture and identify improvements</t>
  </si>
  <si>
    <t>Improve linkages between scenario generation and upstream / downstream processes</t>
  </si>
  <si>
    <t>Capital Management team included in the Risk ID process to ensure appropriate collaboration between teams and support the identification of quantitative and qualitative risks</t>
  </si>
  <si>
    <t>Scenario generation</t>
  </si>
  <si>
    <t>Identify Capital Management-Risk ID liaison</t>
  </si>
  <si>
    <t>Define roles, responsibilities governing involvement and collaboration (if any)</t>
  </si>
  <si>
    <t>Review ed aggregation of SHUSA-level Inventory with Top-Down Analysis</t>
  </si>
  <si>
    <t>Heavy reliance on Risk ID to meet their deadlines, which are reflected here as Milestones.</t>
  </si>
  <si>
    <t>Development of multiple, robust scenarios for selection and testing</t>
  </si>
  <si>
    <t>Enhanced set of scenarios aligned to the refreshed scenario design methodology</t>
  </si>
  <si>
    <t>Capital Management presents and recommends initial set of Idiosyncratic Narratives to Ex&amp;Agg</t>
  </si>
  <si>
    <t>Capital Management works with BU and Risk stakeholder to paramterize suite of multiple scenarios</t>
  </si>
  <si>
    <t>Updated policies and procedures that govern the scenario-design and scenario-selection processes</t>
  </si>
  <si>
    <t>BHC scenarios actual macroeconomic data aligned across all scenarios</t>
  </si>
  <si>
    <t>Credible, transparent, repeatable process to measure uncertainty resulting from capital planning and process weaknesses</t>
  </si>
  <si>
    <t>Defined quantification approach and methodology</t>
  </si>
  <si>
    <t>Capital assessment</t>
  </si>
  <si>
    <t>Imad Kordab</t>
  </si>
  <si>
    <t>Drafted quantification approach and methodology</t>
  </si>
  <si>
    <t xml:space="preserve">Syndicated with relevant experts and stakeholders </t>
  </si>
  <si>
    <t>Approved by [X] committee</t>
  </si>
  <si>
    <t>Developed model to translate uncertainty to a capital buffer</t>
  </si>
  <si>
    <t>Staffed modeling team</t>
  </si>
  <si>
    <t>Developed multiple model options for governance committee consideration</t>
  </si>
  <si>
    <t>Finalized modeling approach</t>
  </si>
  <si>
    <t>Quantification/estimate of uncertainty resulting from capital planning and process weaknesses at a process or model level</t>
  </si>
  <si>
    <t>Assessed current and past process weakness to develop estimate of uncertainty</t>
  </si>
  <si>
    <t>Developed estimates related to assumptions, limitations and weaknesses</t>
  </si>
  <si>
    <t>Quantification approved by [X] committee</t>
  </si>
  <si>
    <t>Measure and account for inherent uncertainty due to model limitations</t>
  </si>
  <si>
    <t>Developed quantification approach and standards</t>
  </si>
  <si>
    <t>Drafted quantification approach and standards</t>
  </si>
  <si>
    <t>Disseminated the approach to stakeholders to syndicate</t>
  </si>
  <si>
    <t>Developed approach to stakeholders</t>
  </si>
  <si>
    <t xml:space="preserve">Implemented approach </t>
  </si>
  <si>
    <t>Quantified inherent model uncertainty and incorporated results into stressed capital buffer</t>
  </si>
  <si>
    <t>Develop intial quantification of model uncertainty</t>
  </si>
  <si>
    <t>Syndicated results of uncertainty measurement with model risk management and model validation</t>
  </si>
  <si>
    <t>Developed economic capital model to evaluate impact on capital of stressful scenarios</t>
  </si>
  <si>
    <t>Rigorous process developed beyond enterprise-wide scenario analysis, to assess the aggregate impact on capital from stressful conditions</t>
  </si>
  <si>
    <t>Brainstormed and determined necessary actions to constititute process steps</t>
  </si>
  <si>
    <t>Mapped process based on determined steps</t>
  </si>
  <si>
    <t>Formalized management overlays process</t>
  </si>
  <si>
    <t>Developed overlay standards and templates</t>
  </si>
  <si>
    <t xml:space="preserve">Determined and consulted with correct stakeholders </t>
  </si>
  <si>
    <t>Determined correct standards/templates based on stakeholder interactions</t>
  </si>
  <si>
    <t>Incorporated feedback and expert opinions</t>
  </si>
  <si>
    <t>Disseminated model overlay approach to governance committees and model owners</t>
  </si>
  <si>
    <t>Disseminated approach to stakeholders</t>
  </si>
  <si>
    <t>Implemented standards of documentation for overlays</t>
  </si>
  <si>
    <t>Aggregated of overlays across CCAR process steps</t>
  </si>
  <si>
    <t>Developed and implemented process for centralzing collection of overlay documentation</t>
  </si>
  <si>
    <t>Aggregated overlay results across CCAR process steps</t>
  </si>
  <si>
    <t>Improved weakness indentification and management process</t>
  </si>
  <si>
    <t>Updated weakness indentification policy and procedures</t>
  </si>
  <si>
    <t>Governance and effective challenge</t>
  </si>
  <si>
    <t>Jon Watson</t>
  </si>
  <si>
    <t>Draft updated policy and procedures</t>
  </si>
  <si>
    <t>Draft sent to committee #1</t>
  </si>
  <si>
    <t>Draft sent to committee #2</t>
  </si>
  <si>
    <t>Finalized weakness inventory with owners and action items</t>
  </si>
  <si>
    <t>Weakness inventory structure updated to comply with new weakness ID procedures</t>
  </si>
  <si>
    <t>Weakness ID process communicated to CCAR participants</t>
  </si>
  <si>
    <t>Completed inventory</t>
  </si>
  <si>
    <t>Refreshed and implemented review and challenge framework</t>
  </si>
  <si>
    <t>Review and enhance current review and challenge framework</t>
  </si>
  <si>
    <t>Assessment and update of current framework completed</t>
  </si>
  <si>
    <t>New review and challenge communicated to all relevant governance committees</t>
  </si>
  <si>
    <t>Review and challenge calendar aligned to framework</t>
  </si>
  <si>
    <t>Calendars and high-level drafted</t>
  </si>
  <si>
    <t>Calendar approved by committee #1</t>
  </si>
  <si>
    <t>Detailed calendar based on revamped end-to-end process</t>
  </si>
  <si>
    <t>Updated CCAR governance structure</t>
  </si>
  <si>
    <t>Re-designed CCAR governance structure and landscape</t>
  </si>
  <si>
    <t>Current state governance structure and flows assessed</t>
  </si>
  <si>
    <t>New CCAR governance structure determined (e.g., charters, membership)</t>
  </si>
  <si>
    <t>Approval of governance structure by committee #1</t>
  </si>
  <si>
    <t>Governance landscape implemented</t>
  </si>
  <si>
    <t>Governance structure approved</t>
  </si>
  <si>
    <t>Initial meeting of committee with new membership/composition held</t>
  </si>
  <si>
    <t>Extensive board engagement and input into CCAR process</t>
  </si>
  <si>
    <t>Board training materials and schedule</t>
  </si>
  <si>
    <t>Developed overall board training schedule and agenda</t>
  </si>
  <si>
    <t>Delivered training #1</t>
  </si>
  <si>
    <t>Delivered training #2</t>
  </si>
  <si>
    <t>Board key capital planning decision calendar and schedule</t>
  </si>
  <si>
    <t>Deveoped overall board interaction schedule and model</t>
  </si>
  <si>
    <t>Develop common documentation standards and templates</t>
  </si>
  <si>
    <t>Developed document landscape consisting of key document categories</t>
  </si>
  <si>
    <t>Documentation</t>
  </si>
  <si>
    <t>Identified the universe of document categories (e.g., capital planning and policy)</t>
  </si>
  <si>
    <t>Collaborated with process/category owners to define the document types per category</t>
  </si>
  <si>
    <t>Syndicated completeness of document landscape (across processes and within process steps / events) with process owners and overarching CCAR central team</t>
  </si>
  <si>
    <t>Documentation standards, procedures and templates across the documentation landscape</t>
  </si>
  <si>
    <t>For each document in the landscape, defined level of document granularity, type of descriptions required ((e.g., actions, processes, events), and type of explanation (e.g., analysis, decision-making / rationale)</t>
  </si>
  <si>
    <t>Syndicate documentation standards with CCAR central team to ensure documentation standards are aligned with FRB expectations</t>
  </si>
  <si>
    <t>Syndicated  / disseminated document standards with process owners witin workstreams</t>
  </si>
  <si>
    <t>Adapted models and processes to ensure capture of documents to the established standards (e.g., altered granularity of models to ensure documentation granularity)</t>
  </si>
  <si>
    <t>Developed a centralized inventory for documents, with clear organization scheme and owners attached</t>
  </si>
  <si>
    <t>Identified central storage warehouse for documents</t>
  </si>
  <si>
    <t>Defined organization scheme for documents (e.g., by Y 14A line item, v. legal entity)</t>
  </si>
  <si>
    <t>Defined ownership for each document in each category</t>
  </si>
  <si>
    <t>Defined owner roles and responsibilities</t>
  </si>
  <si>
    <t xml:space="preserve">Trained owners on orgnization scheme and inventory access </t>
  </si>
  <si>
    <t>Create centralized documentation aggregation and review process</t>
  </si>
  <si>
    <t>Detailed documentation hand-off process including calendar of hand-offs and dates</t>
  </si>
  <si>
    <t xml:space="preserve">Developed calendar of review and challenge sessions in line with </t>
  </si>
  <si>
    <t>Defined steps in review process for incorporating feedback, correctionsm and controls to ensure evidence of review is incorporated</t>
  </si>
  <si>
    <t xml:space="preserve">Mapped out detailed documentation hand-off process, including calendar of hand-offs and R&amp;C session, with dates for submission </t>
  </si>
  <si>
    <t>Established central oversight to own document aggregation</t>
  </si>
  <si>
    <t>Defined ownership of and accountability for  dcoumentation process</t>
  </si>
  <si>
    <t>Assigned central team documentation liaisons in each core documentation area</t>
  </si>
  <si>
    <t>Redesign and centralization of the CCAR end-to-end process</t>
  </si>
  <si>
    <t>Developed spreadsheet inventory and standardized controls</t>
  </si>
  <si>
    <t>E2E process and controls</t>
  </si>
  <si>
    <t>Compiled list of all spreadsheets used in each CCAR process</t>
  </si>
  <si>
    <t>Defined organization scheme for spreadsheets (e.g., by Y 14A line item, v. legal entity)</t>
  </si>
  <si>
    <t>Assessed criticality of each spreadsheet for classification and prioritization</t>
  </si>
  <si>
    <t>Identified, implemented and documented all required control points</t>
  </si>
  <si>
    <t>Defined a minimum set of spreadsheet controls (e.g., password protection) and applied to all spreadsheets</t>
  </si>
  <si>
    <t>Restructure CCAR organization and improve staffing</t>
  </si>
  <si>
    <t>Centralized oversight and execution of CCAR cycle run process within CCAR workstream</t>
  </si>
  <si>
    <t>Established oversight governance, i.e., CCAR leadership / oversight, decision-making, reporting lines, and escalation process</t>
  </si>
  <si>
    <t>Defined responsibilities of oversight team (e.g., process design, change management and issue tracking)</t>
  </si>
  <si>
    <t>Implemented change management process led by dedicated team</t>
  </si>
  <si>
    <t>Defined change management team responsibilities: identification and documentation of changes and required controls</t>
  </si>
  <si>
    <t>Defined process for managing changes and internal controls</t>
  </si>
  <si>
    <t>Established ownership / leadership of change management process</t>
  </si>
  <si>
    <t>Develop new internal controls framework and testing procedures</t>
  </si>
  <si>
    <t>Developed an enhanced internal controls framework and testing plan</t>
  </si>
  <si>
    <t xml:space="preserve">Defined CCAR requirements for internal controls </t>
  </si>
  <si>
    <t>Defined critical control points across CCAR cycle run process</t>
  </si>
  <si>
    <t>Developed materiality assessment for internal control points</t>
  </si>
  <si>
    <t>Created a governance mechanism to ensure that all control points used in the capital planning process are graded for materiality</t>
  </si>
  <si>
    <t>Ensured robust design and testing of controls within material spreadsheets</t>
  </si>
  <si>
    <t>Implemented internal controls across critical control points</t>
  </si>
  <si>
    <t>All material controls implemented</t>
  </si>
  <si>
    <t>All remaining controls implemented</t>
  </si>
  <si>
    <t>Engaged external advisors to supplement internal teams in oversight and execution</t>
  </si>
  <si>
    <t>Designed and enforced governance structure to ensure consistent implementation of controls mechanisms</t>
  </si>
  <si>
    <t>Defined clear ownership of controls and review and challenge processes</t>
  </si>
  <si>
    <t xml:space="preserve">Developed hand-off calendar with sign-off for audit and review tasks </t>
  </si>
  <si>
    <t>Effective process for aggreagating estimates of loss revenue</t>
  </si>
  <si>
    <t>Updated IT infrastructure for generation and aggregation of loss estimates</t>
  </si>
  <si>
    <t xml:space="preserve">Developed customized SAS aggreation tool for loss and PPNR forecasts </t>
  </si>
  <si>
    <t>Reconciled as of data set</t>
  </si>
  <si>
    <t xml:space="preserve">Partially implemented Moody's Scenario Analyzer </t>
  </si>
  <si>
    <t>Increased granularily of forecasts (e.g., by business line / unit) in SAS</t>
  </si>
  <si>
    <t>In partnership with MRMG, promulgate an Enterprise Model Policy that includes standards for: Data, Model development, Documentation, Testing and implementation, Validations, Monitoring, Approvals, Provisional approvals, Operating controls, Model changes, and Third party products and services</t>
  </si>
  <si>
    <t>Develop an Enterprise Model Policy</t>
  </si>
  <si>
    <t xml:space="preserve"> Alex Silloway and Rafic Fahs</t>
  </si>
  <si>
    <t>Thu 7/2/2015</t>
  </si>
  <si>
    <t>Enterprise Model Policy COMPLETE and APPROVED at CART Leadership (to include Standards, Roles &amp; Responsibilities, and a gap analysis  against SR Letter 11-7)</t>
  </si>
  <si>
    <t>Thu 7/16/2015</t>
  </si>
  <si>
    <t xml:space="preserve">Communication of the Enterprise Model Policy DISTRIBUTED company wide and train Model Owners, Model Developers, Model Validators and Model User </t>
  </si>
  <si>
    <t>Thu 9/3/2015</t>
  </si>
  <si>
    <t>Draft procedures re: Enterprise Model Policy COMPLETE and APPROVED at Working Group (to reinforce the application of the Enterprise Model Policy for Model Developers)</t>
  </si>
  <si>
    <t xml:space="preserve">Resources required: consulting company to do benchmark analysis and gap assessment versus SR Letter 11-7 </t>
  </si>
  <si>
    <t>Review, and modify if needed, working group charters</t>
  </si>
  <si>
    <t>Working group charters</t>
  </si>
  <si>
    <t>Alex Silloway</t>
  </si>
  <si>
    <t>Existing governance MAPPED and APPROVED (to include the following topics: Alignment on Data for Model Development, Documentation, Testing and implementation, Validations, Monitoring, Model Approvals, Provisional approvals, Operating controls, Model changes, and Third party products and services)</t>
  </si>
  <si>
    <t>Fri 6/19/2015</t>
  </si>
  <si>
    <t>Charters UPDATED and COMPLETE and APPROVED at CART Leadership</t>
  </si>
  <si>
    <t>Implement new charters within all working groups</t>
  </si>
  <si>
    <t>Ensure model performance monitoring reports are being regularly generated for all tier 1 models</t>
  </si>
  <si>
    <t>Model Performance Monitoring report for all tier 1 models</t>
  </si>
  <si>
    <t>Receive from MRM final inventory of all tier 1 models</t>
  </si>
  <si>
    <t>Mon 6/1/2015</t>
  </si>
  <si>
    <t>All tier 1 models not included on the model performance monitoring report prioritized &amp; ADDED</t>
  </si>
  <si>
    <t>Procedures COMPLETE establishing routines to ensure model performance monitoring reports are being regularly generated for all tier 1 models</t>
  </si>
  <si>
    <t>Define a Model Development organizational structure that establishes clear lines of control between SHUSA and LOBs</t>
  </si>
  <si>
    <t>Model Development Organizational Structure</t>
  </si>
  <si>
    <t>Scope and roles &amp; responsibilities for SHUSA Model Development group (with detailed lines of control btwn SHUSA &amp; LOBs) COMPLETE</t>
  </si>
  <si>
    <t>Model Dev Organizational Structure COMPLETE and APPROVED at CART Leadership</t>
  </si>
  <si>
    <t>Model Development resources pending Organizational Structure design</t>
  </si>
  <si>
    <t>Develop standardized job descriptions across SHUSA (e.g. Analyst Level I, Analyst Level II, etc.)</t>
  </si>
  <si>
    <t>Standardized job descriptions across SHUSA</t>
  </si>
  <si>
    <t xml:space="preserve">Alex Silloway </t>
  </si>
  <si>
    <t>Existing job descriptions for Model Development across SHUSA MAPPED</t>
  </si>
  <si>
    <t>Mon 6/8/2015</t>
  </si>
  <si>
    <t>Organization and HR job descriptions for Model Development across SHUSA reviewed with HR and APPROVED</t>
  </si>
  <si>
    <t>New job descriptions for existing Model Development employess COMMUNICATED / SOCIALIZED across SHUSA</t>
  </si>
  <si>
    <t>Resouces: Pending revised grade and comp for new Job Descriptions</t>
  </si>
  <si>
    <t>Assess recruiting needs and begin recruiting of qualified FTEs</t>
  </si>
  <si>
    <t>New and existing resource requirement and recruitment plan</t>
  </si>
  <si>
    <t>Fri 7/31/2015</t>
  </si>
  <si>
    <t>Comprehensive staffing assessment conducted and COMPLETE (determines skills, capabilities and areas of expertise)</t>
  </si>
  <si>
    <t>Gap analysis between staffing assessment and model landscape COMPLETE</t>
  </si>
  <si>
    <t>Thu 6/25/2015</t>
  </si>
  <si>
    <t>New hiring plan defined and APPROVED at CART Leadership</t>
  </si>
  <si>
    <t>Resouces: Pending idetification of resource needs outside of Model Development group (resource of Model Development group already identified together with the definition of the new Organization Structure)</t>
  </si>
  <si>
    <t>Introduce Professional Qualification Standards (PQS) at the SHUSA level</t>
  </si>
  <si>
    <t>Professional Qualification Standards (PQS) at the SHUSA level</t>
  </si>
  <si>
    <t>Thu 10/29/2015</t>
  </si>
  <si>
    <t>PQS at SHUSA COMPLETE and APPROVED</t>
  </si>
  <si>
    <t>Training and Implementation plan COMPLETE and APPROVED</t>
  </si>
  <si>
    <t>May need assistance with systems support</t>
  </si>
  <si>
    <t>Model Reference Library:
- Establish a Model Reference Library of modeling procedures, standardized reporting templates, best practices, and other support materials to assist in the management of mathematical models
- Populate the Model Reference Library with at least one “Gold Standard” document</t>
  </si>
  <si>
    <t>Model Reference Library</t>
  </si>
  <si>
    <t>Model Reference Library DEFINED (to include modeling procedures, standardized reporting templates, best practices, and other support materials to assist in the management of models)</t>
  </si>
  <si>
    <t>Model Reference Library POPULATED (includes X "Gold Standard” documents)</t>
  </si>
  <si>
    <t xml:space="preserve">Model Reference Library SHARED company-wide </t>
  </si>
  <si>
    <t>Training Plan COMPLETE, APPROVED and IMPLEMENTED</t>
  </si>
  <si>
    <t>Vendor may be needed to develop training plan and assist with inventory</t>
  </si>
  <si>
    <t>Model Landascape:
- Confirm Model inventory 
- Assign model risk tiers (in alignment with new tiering system)
- Assess model performance
- Identify non-existent BAU models
- Prioritize 
- Validate or redevelop as necessary</t>
  </si>
  <si>
    <t>2015 &amp; 2016 Model Landascape</t>
  </si>
  <si>
    <t>Alex Silloway and Rafic Fahs</t>
  </si>
  <si>
    <t>Model Inventory CONFIRMED</t>
  </si>
  <si>
    <t>Model Risk Tiers ASSIGNED / COMPLETE</t>
  </si>
  <si>
    <t>Mon 6/15/2015</t>
  </si>
  <si>
    <t>Model development Prioritization COMPLETE</t>
  </si>
  <si>
    <t>Go-forward Model Development Strategy COMPLETE (outlining the Development, validation or redevelopment of models wherever necessary)</t>
  </si>
  <si>
    <t>Fri 6/26/2015</t>
  </si>
  <si>
    <t>Model Development procedures COMPLETE and APPROVED (procedures will allow MD to continue this process moving forward)</t>
  </si>
  <si>
    <t>CCAR Models:
- Strong coordination between PPNR and CCAR Credit Losses, with unified project plan
- Follow approved approach, including unified decision making, to prioritize and execute CCAR Model Landscape for 2016 
- Ensure alignment and appropriateness of segmentation and selection of Risk Factors 
- Create procedures for 70% of all CCAR modeling processes</t>
  </si>
  <si>
    <t>CCAR Model Landascape for 2016 CCAR Submission</t>
  </si>
  <si>
    <t>Tue 9/1/2015</t>
  </si>
  <si>
    <t>Unified project plan for PPNR and CCAR Credit Loss model development COMPLETE</t>
  </si>
  <si>
    <t>Approach to prioritize the CCAR Model Development landscape for 2016 DEFINED</t>
  </si>
  <si>
    <t>Mon 8/3/2015</t>
  </si>
  <si>
    <t>Procedures COMPLETE implementing recurring model performance monitoring</t>
  </si>
  <si>
    <t>Procedures for 70% of all CCAR modeling processes COMPLETE and APPROVED</t>
  </si>
  <si>
    <t>Enhanced SOX Internal Control framework and methodology</t>
  </si>
  <si>
    <t>SOX based CCAR Internal Control framework and methodology</t>
  </si>
  <si>
    <t>EUA Internal Conttrol Framework and Methodology</t>
  </si>
  <si>
    <t>BSI SOX/COSO Internal Control program</t>
  </si>
  <si>
    <t>BSI/PR SOX based CCAR Internal Control Program</t>
  </si>
  <si>
    <t>SHUSA (All IHC Entities) EUA Internal Control Program</t>
  </si>
  <si>
    <t>Establish and implement foundational strategic planning and forecasting functions and ensure consistency in the governance and forecast process used for SHUSA's P-18 strategic plan and the capital planning process used for CCAR.</t>
  </si>
  <si>
    <t>2015 Strategic Plan Timeline (Planning Calendar)</t>
  </si>
  <si>
    <t>FP&amp;A Policy Documentation and Implementation</t>
  </si>
  <si>
    <t>2015 Strategic Planning Forecasting Process Design and Implementation</t>
  </si>
  <si>
    <t>Critical positions within strategic planning and PPNR teams are staffed to execute 2015 FP&amp;A activities</t>
  </si>
  <si>
    <t>Board approved and well documented Strategic Plan (SP18)</t>
  </si>
  <si>
    <t>2016 Budget</t>
  </si>
  <si>
    <t>Establish and implement foundational SHUSA Management Reporting function</t>
  </si>
  <si>
    <t>Team is identified and hired</t>
  </si>
  <si>
    <t>Reporting Package Templates (Board package, Profitability reporting, Entity business review)</t>
  </si>
  <si>
    <t>Systemic production of monthly reporting packages</t>
  </si>
  <si>
    <t xml:space="preserve">Incorporate cost of Contingent Liquidity across all SHUSA </t>
  </si>
  <si>
    <t>Methodology and Interim Solution for  Contingent Liquidity</t>
  </si>
  <si>
    <t>Develop cost allocation policies and implementation plan to support organizational and product profitability analysis used in strategic planning and performance management</t>
  </si>
  <si>
    <t>Cost allocation policies and implementation plan</t>
  </si>
  <si>
    <t>Develop FP&amp;A's Target Operating Model requirements and implementation plan</t>
  </si>
  <si>
    <t>Detailed FP&amp;A TOM (end state) implementation plan</t>
  </si>
  <si>
    <t>Established policies, procedures and MIS per regulatory requirements and enhanced internal practices</t>
  </si>
  <si>
    <t xml:space="preserve">Established Policies and Procedures to Consolidate Intraday Liquidity Management
</t>
  </si>
  <si>
    <t>Established Policies and Procedures to Consolidate Intraday Collateral Management</t>
  </si>
  <si>
    <t>Incorporated intraday procedures and intraday metrics  into SHUSA’s Liquidity Management and Funding policy and procedures</t>
  </si>
  <si>
    <t>Produced Board approved Enterprise Operating Liquidity Risk Management Policy (OLRPM) and associated procedure(s)</t>
  </si>
  <si>
    <t>Analyzed and Revised QRM environment including Chart of Accounts, dimensions, controls and optimization of processes</t>
  </si>
  <si>
    <t>Cash Flow Projections Completed</t>
  </si>
  <si>
    <t>Model Validation Completed</t>
  </si>
  <si>
    <t xml:space="preserve">Enhanced stress testing process with additional "framework" scenarios </t>
  </si>
  <si>
    <t>Enhanced stress testing process</t>
  </si>
  <si>
    <t>Updated Liquidity Buffer</t>
  </si>
  <si>
    <t xml:space="preserve">Developed solution for data acquisition and storage to support 2052A regulatory reporting </t>
  </si>
  <si>
    <t>Developed reporting solution to generate Liquidity Coverage Ratio (LCR) reporting based upon data submitted via 2052A</t>
  </si>
  <si>
    <t>Historical reporting requirements (from CCAR/Strategic Plan perspective)</t>
  </si>
  <si>
    <t>Hyperion Consolidation implemented at SBNA</t>
  </si>
  <si>
    <t>Hyperion Consolidation implemented at SCUSA</t>
  </si>
  <si>
    <t>Hyperion Consolidation Implemented at BSI</t>
  </si>
  <si>
    <t>Hyperion Consolidations Implemented at PR</t>
  </si>
  <si>
    <t>Hyperion Consolidations Implemented at SIS</t>
  </si>
  <si>
    <t>Hyperion Consolidation Implemented at other IHC entities</t>
  </si>
  <si>
    <t>Hyperion DRG Implemented</t>
  </si>
  <si>
    <t>Hyperion DRM Implemented</t>
  </si>
  <si>
    <t>Formal Governance over CoA/Hierarchies</t>
  </si>
  <si>
    <t>FRS fed from HFM</t>
  </si>
  <si>
    <t>Moody's fed from HFM</t>
  </si>
  <si>
    <t>Workiva fed from HFM</t>
  </si>
  <si>
    <t>Fully functional CoA with hierarchy dimensionality</t>
  </si>
  <si>
    <t>Reconciliation process  In place between GL's and Hyperion</t>
  </si>
  <si>
    <t>Reconciliation process  In place between Hyperion and Financial/regulatory reporting tools</t>
  </si>
  <si>
    <t>Reconciliatio process between reporting tools in place.</t>
  </si>
  <si>
    <t>SOX level control documentation approved</t>
  </si>
  <si>
    <t>Change management process for SOX level control documentation in place.</t>
  </si>
  <si>
    <t>Inventory of SHUSA (SBNA/SCUSA) critical EUA's</t>
  </si>
  <si>
    <t>Risk Rating of of SHUSA (SBNA/SCIUSA) critical EUA's and prioritized plan for compliance</t>
  </si>
  <si>
    <t>SHUSA (SBNA/SCUSA) critical EUA's remediated</t>
  </si>
  <si>
    <t>Roadmap for remediation of Group reporting processes.</t>
  </si>
  <si>
    <t>Revised approach for remediation of data sources for Group reporting processes</t>
  </si>
  <si>
    <t>Hyperion fed from RDA</t>
  </si>
  <si>
    <t>Unifrom Automated reconciliation</t>
  </si>
  <si>
    <t>SHUSA adherence to revised accounting policies</t>
  </si>
  <si>
    <t>SBNA adherence to revised accounting policies</t>
  </si>
  <si>
    <t>SCUSA adherence to revised accounting policies</t>
  </si>
  <si>
    <t>BSI adherence to revised accounting policies</t>
  </si>
  <si>
    <t>PR adherence to revised accounting policies</t>
  </si>
  <si>
    <t>SIS adherence to revised accounting policies</t>
  </si>
  <si>
    <t>Other IHC entities adherence to revised accounting policies</t>
  </si>
  <si>
    <t>Establish clear accountabilities</t>
  </si>
  <si>
    <t>Develop, document and test customized SAS forecast and aggregation tool</t>
  </si>
  <si>
    <t>TBD-McKinsey to provide dates</t>
  </si>
  <si>
    <t>TBD-J. Watson to provide dates</t>
  </si>
  <si>
    <t>Draft of the 2015 Strategic Plan Timeline framework has been developed and reviewed with stakeholders</t>
  </si>
  <si>
    <t>Revisions are incorporated and the 2015 Strategic Plan Timeline has been finalized</t>
  </si>
  <si>
    <t>Governance Model Design has been reviewed and approved by SHUSA and subsidiary EMCs</t>
  </si>
  <si>
    <t>Planning process design has been reviewed and approved (same approvars)</t>
  </si>
  <si>
    <t>Data flow map and reconciliation points has been review and approved</t>
  </si>
  <si>
    <t>Planning Guide Framework has been reviewed and approved</t>
  </si>
  <si>
    <t>Design contributor file system and reporting requirements for Strategic Planning process to integrate into SAS forecasting engine</t>
  </si>
  <si>
    <t>Develop, Test and Implement Strategic Planning  forecasting process</t>
  </si>
  <si>
    <t>Execute forecasting process for P-18 strategic plan</t>
  </si>
  <si>
    <t>All positions posted and recuriters engaged</t>
  </si>
  <si>
    <t>ongoing</t>
  </si>
  <si>
    <t xml:space="preserve">Develop skills assessment gaps and remediation and training plans </t>
  </si>
  <si>
    <t>Identify and manage succession and operational risks</t>
  </si>
  <si>
    <t>High-level 3 year strategic priorities has been completed</t>
  </si>
  <si>
    <t>Investor Day Presentation has been delivered</t>
  </si>
  <si>
    <t>Final Board Approval for  Strategic Plan has been  received</t>
  </si>
  <si>
    <t>Mapping process of Budget to Strategic Plan has been completed</t>
  </si>
  <si>
    <t>Entity submission has been completed</t>
  </si>
  <si>
    <t>Review &amp; challenge process has been completed</t>
  </si>
  <si>
    <t>Final submission has occurred</t>
  </si>
  <si>
    <t>Final Board approval has been received</t>
  </si>
  <si>
    <t>Organization chart, roles,  responsibilities and job descriptions are defined</t>
  </si>
  <si>
    <t>Candidates interviewed and offers have been extended and accepted</t>
  </si>
  <si>
    <t>Reporting Package methodology and framework have been designed</t>
  </si>
  <si>
    <t>Reporting Package draft templates have been built and reviewed with stakeholders</t>
  </si>
  <si>
    <t>Revisions have been made and the Reporting Package templates have been approved and finalized</t>
  </si>
  <si>
    <t xml:space="preserve">Finalize and Approve Contingent Liquidity methodology </t>
  </si>
  <si>
    <t>Interim Solution for Contingent Liquidity reviewed and approved with stakeholders</t>
  </si>
  <si>
    <t xml:space="preserve">Implement Interim Solution for Contingent Liquidity </t>
  </si>
  <si>
    <t>Cost allocation methodology and framework have been designed</t>
  </si>
  <si>
    <t>Cost allocation methodology, policies and implementation plan have been built and reviewed with stakeholders</t>
  </si>
  <si>
    <t>Feedback has been included and the cost allocation policies and implementation plan have been approved and finalized</t>
  </si>
  <si>
    <t>FP&amp;A TOM "end state" business requirements</t>
  </si>
  <si>
    <t>High level technology assessment on strategic solution supporting FP&amp;A TOM</t>
  </si>
  <si>
    <t>Detailed implementation plan</t>
  </si>
  <si>
    <t>Governance:
-Enhance the roles and responsibilities of the Board members, senior management and auxiliary functions
-Prescribe more specific governance including approval hierarchy and committees for subsidiary capital decisions
-Policy Board approval, including all milestones for this deliverable</t>
  </si>
  <si>
    <t xml:space="preserve">Capital goals and targets methodology :
- At sub level ID and quant critical stakeholder requirements in stress
- Enhance study of experience in stress
- Determine capital goals at each sub &amp; analysis impact of changes at subs on SHUSA
-Include analysis for each entity and document the associated loss absorbency at the subsidiary and the consolidated capital position. A key focus of the analysis will include management’s evaluation of the SCUSA minority interest within consolidated capital 
- Improve alignment between the risk identification process and target setting
--Develop analysis to demonstrate how the post-stress minimum will support the target debt rating in stress and allow each entity to maintain funding plans and actions
-Consider liquidity risk management strategies and metrics in identifying capital goals
-Document impact of modifications to  strategies or metrics on changes to capital goals on a dynamic basis
-Analyse the impact on the consolidated capital position if all subsidiaries operating at their post-stress minimum
-Set capital goals such that the capital required to access capital markets is differentiated from requirements to remain a going concern.
-Complete analysis of capital required to absorb stress at a subsidiary level and demonstrate how those directly build to the consolidated stress absorption buffer
-Include procedures to consider changes to the composition and inherent risks on the balance sheet to update capital targets on a dynamic basis
</t>
  </si>
  <si>
    <t xml:space="preserve"> Capital assessment methodology:
- Enhance doc of process &amp; responsibilities &amp; deliverables
- ID specific analysis (ratios, changes in biz profile, strategic initiatives, risk tolerance metrics, etc.) required for assessment
- Develop draft of capital assessment report (companion to current deck)
-Present capital assessment and deployment report each quarter at operating entities
-Clarify the linkage between the capital assessment and the capital ratio forecasts under different scenarios as well as time horizons</t>
  </si>
  <si>
    <t>Dividend and capital action methodology:
-Develop analytical approaches for capital distribution to design quantitative triggers for baseline and stress scenarios
-Incorporate the key indicators (e.g. earnings, balance sheet growth, macroeconomic factors driving SHUSA’s operations) that influence the size, timing and form of capital distributions
- Compile data required for analysis of indicators that could drive changes to capital actions
- Assign specific responsibilities to individuals across entities for preparing supporting analysis and recommending capital actions to appropriate committees
- Develop a governance structure to allow for coordinated senior management overview and consistency with the capital policy, and determine communication expectations
-Integrate capital distribution procedures which include timing and approval hierarchy for subsidiary capital action decisions into policy
-Set forth specific requirements for deliverables and supporting analysis provided to senior management and board committees to substantiate capital distribution decisions
-Document the comprehensive plan thoroughly and clearly present key factors and underlying assumptions that will support the distribution amount and how modifications to those factors and assumptions could influence changes in the future-
-Clearly articulate events and circumstances that require a reevaluation of capital distributions within the capital policy
-Align the analysis with contingency plans and incorporate capital targets, expected capital position, projected earnings levels, planned balance sheet growth and parent company liquidity management</t>
  </si>
  <si>
    <t>Update definition of available capital:
-Develop a comprehensive process to evaluate capital requirements under varying circumstances
-Consider rating agency requirements the credit rating of the bank in stress based on both capital levels and risk position as part of the comprehensive process.
-Update the target setting process and evaluation of how the current stress test results impact capital targets with information and analytical requirements listed in the capital policy</t>
  </si>
  <si>
    <t xml:space="preserve">Update criteria for making decisions related to all capital actions:
-Improve the analysis required to support capital distribution decisions
-Include required documentation of the analysis contemplated in the previous response in the capital plan
-Support the sizing of any capital distributions, as well as key factors that will be monitored to ensure continued appropriateness of both the distribution and its size
</t>
  </si>
  <si>
    <t>Criteria for making decisions related to capital actions:
-Include additional analysis in the capital plan to support other capital actions including the repurchase of capital instruments. This analysis shall support the sizing of any additional capital actions as well as key factors to be monitored to ensure continued appropriateness of the repurchase
-Update criteria related to events, circumstances and key indicators that could result in reevaluation of the capital repurchase that could lead to a reduced size or elimination</t>
  </si>
  <si>
    <t>Define preliminary data requirements for forecast execution (based on 2015 CCAR process)</t>
  </si>
  <si>
    <t>Design customized SAS forecast and aggregation tool, including detailed specification of capabilities and hand-offs</t>
  </si>
  <si>
    <t xml:space="preserve">Build customized SAS forecast solution, including initial testing and sign-off of capabilities and design </t>
  </si>
  <si>
    <t xml:space="preserve">Test forecast and aggregation tool </t>
  </si>
  <si>
    <t>Document forecast and aggregation tool</t>
  </si>
  <si>
    <t>Enhance Capital Policy for CCAR 2017:
1. Develop methodology for evaluating changes to risk tolerance metrics and capital targets, with more explicit quantitative linkages
2. Capital target settings to:  
-Originate capital target settings at each entity based on the risk identification process
-Link targets directly to each identified risk with documentation of models that were used to quantify that risk or qualitative judgment used for estimation
-Organize information by business line and identified risks to facilitate review and challenge sessions</t>
  </si>
  <si>
    <t>SAS dependency; Delivery Risk:  Data availability, resource/ entity commitment to timeline and process</t>
  </si>
  <si>
    <t>Delivery Risk:  Resource availability to review and approve requirement documents, Treasury dependency</t>
  </si>
  <si>
    <t>Workstream Interdependency</t>
  </si>
  <si>
    <t>Inter-dependency Comment</t>
  </si>
  <si>
    <t>Workstream Interdependency2</t>
  </si>
  <si>
    <t>Inter-dependency Comment2</t>
  </si>
  <si>
    <t>Workstream Interdependency3</t>
  </si>
  <si>
    <t>Inter-dependency Comment3</t>
  </si>
  <si>
    <t>Workstream Interdependency4</t>
  </si>
  <si>
    <t>Workstream Interdependency5</t>
  </si>
  <si>
    <t>Comment</t>
  </si>
  <si>
    <t>Workstream Interdependency 2</t>
  </si>
  <si>
    <t>Comment 2</t>
  </si>
  <si>
    <t>CCAR Models</t>
  </si>
  <si>
    <t>LST Scenario Validation</t>
  </si>
  <si>
    <t>Overight of integration into BAU</t>
  </si>
  <si>
    <t>Market Risk Review and Chllenge</t>
  </si>
  <si>
    <t>Non CART Workstream</t>
  </si>
  <si>
    <t>Argus Data Aggregation</t>
  </si>
  <si>
    <t>Finance - CCAR</t>
  </si>
  <si>
    <t>Entity SBNA  and Fast Close</t>
  </si>
  <si>
    <t>Entity SCUSA</t>
  </si>
  <si>
    <t>Entity BSI</t>
  </si>
  <si>
    <t>Entity PR</t>
  </si>
  <si>
    <t>Entity SIS</t>
  </si>
  <si>
    <t>Entities - Other IHC</t>
  </si>
  <si>
    <t>Finance - All SHUSA Entities Finance</t>
  </si>
  <si>
    <t>All SHUSA Entities Finance</t>
  </si>
  <si>
    <t>None</t>
  </si>
  <si>
    <t>Risk Data</t>
  </si>
  <si>
    <t>Op Risk Data</t>
  </si>
  <si>
    <t>All SHUSA Entities Finance and Finance - Internal Control</t>
  </si>
  <si>
    <t>Finance - Internal Control</t>
  </si>
  <si>
    <t>Finance-Internal Control</t>
  </si>
  <si>
    <t>SBNA Operations - Chris Winter</t>
  </si>
  <si>
    <t>N/A - Deloiverable Completed</t>
  </si>
  <si>
    <t>All SHUSA Entities</t>
  </si>
  <si>
    <t>Entity SBNA</t>
  </si>
  <si>
    <t>Finance</t>
  </si>
  <si>
    <t>RCRD</t>
  </si>
  <si>
    <t>Internal Audit</t>
  </si>
  <si>
    <t>Finance - Internal Controls</t>
  </si>
  <si>
    <t>Finance - Strategic Planning</t>
  </si>
  <si>
    <t>Inter-dependency Comment4</t>
  </si>
  <si>
    <t>Inter-dependency Comment5</t>
  </si>
  <si>
    <t xml:space="preserve">ERM, owner of Risk Transformation, will drive risk appetite activities including methodology, timing, etc </t>
  </si>
  <si>
    <t>SHUSA subsidiaries/future subsidiaries - data input to operational risk tolerance limits</t>
  </si>
  <si>
    <t>Board schedule, as Board approval may be required</t>
  </si>
  <si>
    <t>Organizational Structure - 3 Lines of Defense and Parent-Subsidiary Relationship</t>
  </si>
  <si>
    <t>The recuriting, hiring, and onboarding will be reliant on Human Resources</t>
  </si>
  <si>
    <t>SHUSA subsidiaries acknowledgement of Framework roles &amp; responsbilities</t>
  </si>
  <si>
    <t>BERC schedule - BERC approval will be required</t>
  </si>
  <si>
    <t>External support required (authoritative sources)</t>
  </si>
  <si>
    <t>Board schedule, as Board approval is required</t>
  </si>
  <si>
    <t>External support may be needed for assessment</t>
  </si>
  <si>
    <t>Human Resources may need to provide input into the training requirements</t>
  </si>
  <si>
    <t>SHUSA subsidiaries/future subsidiaries - data input from various sources</t>
  </si>
  <si>
    <t>This may require significant input from non-OR stakeholders across the risk organization, above and beyond what the other priorities may require</t>
  </si>
  <si>
    <t>The Operational Risk scenario analysis methodology should align with the broader framework for Risk Identification developed as part of the Risk Transformation workstream</t>
  </si>
  <si>
    <t>SHUSA subsidiaries/future subsidiaries - participation in scenario analysis process</t>
  </si>
  <si>
    <t>Methodology must be reviewed and approved for use by Model Risk Management</t>
  </si>
  <si>
    <t>Model development resources may be required to develop an Operational Risk loss forecasting model</t>
  </si>
  <si>
    <t>OR Loss Event/Incident capture uses the General Ledger process to collect loss event records</t>
  </si>
  <si>
    <t>Dependency on 1st Line of Defense  "Vendor Relationship Owners" completeing the inherent risk assemsnts for the critical vendor they own.</t>
  </si>
  <si>
    <t>Dependency on 1st Line of Defense "Vendor Relationship Owners" working the Third Party Risk Team and or Consultancy team  to execute the onsite reviews for Critical population.</t>
  </si>
  <si>
    <t>Dependant on the policy approval process in place</t>
  </si>
  <si>
    <t>Will need the cooperation from each subsidiary in rollout the approved SHUSA BCM policy</t>
  </si>
  <si>
    <t>Requiring subsidiary BCM 2nd  Line of Defense  input</t>
  </si>
  <si>
    <t>Ensure ERM is aligned with the new Risk and Business analysis pricess executed within the SHUSA and subsidiaries BCM area</t>
  </si>
  <si>
    <t>Requiring subsidiary BCM 2nd Line of Defense input</t>
  </si>
  <si>
    <t>Requiring subsidiary BCM 2nd LoD  input</t>
  </si>
  <si>
    <t xml:space="preserve">SHUSA subsidiaries/future subsidiaries - data input </t>
  </si>
  <si>
    <t>The Operational Risk reporting should align to the broader internal risk reporting framework being developed as part of the Risk Transformation workstream</t>
  </si>
  <si>
    <t>Re-design SHUSA RAS</t>
  </si>
  <si>
    <t>Initialize embedding of RAS in material processes</t>
  </si>
  <si>
    <t>Board risk committee training</t>
  </si>
  <si>
    <t>Strengthen SHUSA Board / Mgt. Committee guidance</t>
  </si>
  <si>
    <t xml:space="preserve">Change &amp; enforce Risk Leadership reporting lines </t>
  </si>
  <si>
    <t xml:space="preserve">Articulate 3 LoD across SHUSA-subsidiary relationships </t>
  </si>
  <si>
    <t>Design Risk management organizational structures &amp; staffing</t>
  </si>
  <si>
    <t>Detail interactions between risk groups for critical processes</t>
  </si>
  <si>
    <t>Talaent management</t>
  </si>
  <si>
    <t>Enhance Risk ID and Assessment process</t>
  </si>
  <si>
    <t>Conduct high level of credit risk management</t>
  </si>
  <si>
    <t>SHUSA RAS reporting and breach escalation processes</t>
  </si>
  <si>
    <t>SHUSA-level RAS</t>
  </si>
  <si>
    <t>Board approval for SHUSA RAS</t>
  </si>
  <si>
    <t>RAS business and data requirements</t>
  </si>
  <si>
    <t>Board-level RAS communications</t>
  </si>
  <si>
    <t>RAS for priority subsidiaries (SBNA &amp; SCUSA)</t>
  </si>
  <si>
    <t>Delivery of enterprise-level RAS comms. &amp; socialization materials</t>
  </si>
  <si>
    <t>Updated process maps for key processes with explicit RAS links</t>
  </si>
  <si>
    <t>Board risk training curriculum and schedule</t>
  </si>
  <si>
    <t>Board risk training sessions delivered - e.g. RAS</t>
  </si>
  <si>
    <t>Board risk training sessions delivered  - e.g. CCAR Governance</t>
  </si>
  <si>
    <t>Diagnostic of Risk Mgt. Committee (includes relationship with parent)</t>
  </si>
  <si>
    <t>Definition of composition / mandates / charters for priority committees</t>
  </si>
  <si>
    <t>Board approval for high priority committee changes</t>
  </si>
  <si>
    <t>Definition of composition / mandates / charters for remaining committees</t>
  </si>
  <si>
    <t>Board approval for low priority committee changes</t>
  </si>
  <si>
    <t>Updated Risk leadership reporting lines</t>
  </si>
  <si>
    <t>Board-approved Risk leadership organization</t>
  </si>
  <si>
    <t>Board-approved SHUSA frameworks</t>
  </si>
  <si>
    <t>Cascaded SHUSA frameworks to subsidiaries</t>
  </si>
  <si>
    <t>Standardized policies and procedures, aligned to new frameworks for key risk types</t>
  </si>
  <si>
    <t>Operating model design including headcount analysis</t>
  </si>
  <si>
    <t>Recruitment of senior Risk and other high priority staff</t>
  </si>
  <si>
    <t>Interaction definition</t>
  </si>
  <si>
    <t>Critical processes updated</t>
  </si>
  <si>
    <t>Perform a talent review and assessment of key risk staff and develop a strategy to address gaps (e.g. hiring, training, leadership programs, etc.) and begin rolling out hiring strategy to fill staffing gaps</t>
  </si>
  <si>
    <t>Articulation of a strong and desired risk culture and creation of risk communication forums (e.g. intranet, Risk Town Halls, etc.)</t>
  </si>
  <si>
    <t>Documentation of top-down risk aggregation</t>
  </si>
  <si>
    <t>Framework to identify material risks, including tools, templates, risk taxonomy, guidance, policies and procedures</t>
  </si>
  <si>
    <t>Definition of risk ID foundational elements, multi-year enhancement goals</t>
  </si>
  <si>
    <t>Clear  linkages established between Risk ID output to capital planning scenario generation process</t>
  </si>
  <si>
    <t>Risk ID / Assess. business and data requirements, drawing upon process to create risk register</t>
  </si>
  <si>
    <t>Risk register for modeled and non-modeled risk with reporting to Board and Snr mgt.</t>
  </si>
  <si>
    <t>High level wholesale credit process review incl. limits / controls and DoA at SCUSA and SBNA</t>
  </si>
  <si>
    <t>Definition of target liq. risk capabilities, current state review and remediation plan</t>
  </si>
  <si>
    <t>Assessment of current reporting landscape with quick win enhancements</t>
  </si>
  <si>
    <t>Definition of target risk reporting landscape</t>
  </si>
  <si>
    <t>Template reports and socialization of high priority reports</t>
  </si>
  <si>
    <t>Operationalization of high priority reports e.g. allocate reporting resources</t>
  </si>
  <si>
    <t>Template reports and socialization of low priority reports</t>
  </si>
  <si>
    <t>TBC</t>
  </si>
  <si>
    <t>Ensure integration into Board agenda</t>
  </si>
  <si>
    <t>Enterprise wide comms need to be co-ordinated</t>
  </si>
  <si>
    <t>Need to coordinate with process owners</t>
  </si>
  <si>
    <t>Legal</t>
  </si>
  <si>
    <t>BERC, ERMC, EMC charter updates to flow through Risk Transformation</t>
  </si>
  <si>
    <t>Central CART team - standards, guidance</t>
  </si>
  <si>
    <t>Get relevant data points for reporting</t>
  </si>
  <si>
    <t>Include reporting requirements from RTY team</t>
  </si>
  <si>
    <t>Standards, guidance to ensure alignment/consistency across risk reporting</t>
  </si>
  <si>
    <t>Supplement requirements</t>
  </si>
  <si>
    <t>HR</t>
  </si>
  <si>
    <t>Oliver Wyman proposed effort</t>
  </si>
  <si>
    <t>Participation in definition/confirmation/dissemination</t>
  </si>
  <si>
    <t>SCUSA</t>
  </si>
  <si>
    <t>Legal - Board Review, get on agenda, etc.</t>
  </si>
  <si>
    <t>EPA - pre-board policy review, feedback, etc</t>
  </si>
  <si>
    <t>Minutes</t>
  </si>
  <si>
    <t>List of models to be received from MD</t>
  </si>
  <si>
    <t>Validation schedule to be developed in coordination with MD</t>
  </si>
  <si>
    <t>Sub Work-Stream</t>
  </si>
  <si>
    <t xml:space="preserve">FRS source data optimization </t>
  </si>
  <si>
    <t>Remediate gaps in feeds from entity GL's</t>
  </si>
  <si>
    <t>IT may need additional resources. Delivery Risk:  SHUSA SME Bandwidth for completing breadth of work</t>
  </si>
  <si>
    <t>Strengthen Board and Management oversight</t>
  </si>
  <si>
    <t>Update internal reporting</t>
  </si>
  <si>
    <t xml:space="preserve">Financial Risk Mgmt-Design and operationalize </t>
  </si>
  <si>
    <t>Sub-workstream</t>
  </si>
  <si>
    <t>Re-design operating model and talent mgmt</t>
  </si>
  <si>
    <t>Risk Measurement-Create effective risk ID and assessment process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</si>
</sst>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20" x14ac:knownFonts="1">
    <font>
      <sz val="11"/>
      <color theme="1"/>
      <name val="Calibri"/>
      <family val="2"/>
      <scheme val="minor"/>
    </font>
    <font>
      <sz val="11"/>
      <color rgb="FFFF0000"/>
      <name val="Calibri"/>
      <family val="2"/>
      <scheme val="minor"/>
    </font>
    <font>
      <sz val="8"/>
      <color theme="1"/>
      <name val="Arial"/>
      <family val="2"/>
    </font>
    <font>
      <b/>
      <sz val="8"/>
      <color theme="1"/>
      <name val="Arial"/>
      <family val="2"/>
    </font>
    <font>
      <sz val="8"/>
      <color rgb="FF000000"/>
      <name val="Arial"/>
      <family val="2"/>
    </font>
    <font>
      <sz val="8"/>
      <name val="Arial"/>
      <family val="2"/>
    </font>
    <font>
      <sz val="10"/>
      <color rgb="FF000000"/>
      <name val="Arial"/>
      <family val="2"/>
    </font>
    <font>
      <sz val="9"/>
      <color rgb="FF000000"/>
      <name val="Arial"/>
      <family val="2"/>
    </font>
    <font>
      <i/>
      <sz val="8"/>
      <color rgb="FF000000"/>
      <name val="Arial"/>
      <family val="2"/>
    </font>
    <font>
      <sz val="11"/>
      <color rgb="FF000000"/>
      <name val="Arial"/>
      <family val="2"/>
    </font>
    <font>
      <sz val="11"/>
      <color theme="0" tint="-0.249977111117893"/>
      <name val="Calibri"/>
      <family val="2"/>
      <scheme val="minor"/>
    </font>
    <font>
      <sz val="8"/>
      <color theme="1"/>
      <name val="Calibri"/>
      <family val="2"/>
      <scheme val="minor"/>
    </font>
    <font>
      <sz val="8"/>
      <color rgb="FFFF0000"/>
      <name val="Calibri"/>
      <family val="2"/>
      <scheme val="minor"/>
    </font>
    <font>
      <sz val="8"/>
      <color theme="0"/>
      <name val="Arial"/>
      <family val="2"/>
    </font>
    <font>
      <sz val="8"/>
      <name val="Calibri"/>
      <family val="2"/>
      <scheme val="minor"/>
    </font>
    <font>
      <sz val="8"/>
      <color rgb="FF000000"/>
      <name val="Calibri"/>
      <family val="2"/>
      <scheme val="minor"/>
    </font>
    <font>
      <sz val="10"/>
      <color theme="1"/>
      <name val="Calibri"/>
      <family val="2"/>
      <scheme val="minor"/>
    </font>
    <font>
      <sz val="8"/>
      <color theme="1"/>
      <name val="Calibri"/>
      <family val="2"/>
      <scheme val="minor"/>
    </font>
    <font>
      <sz val="8"/>
      <color theme="1"/>
      <name val="Calibri"/>
      <family val="2"/>
      <scheme val="minor"/>
    </font>
    <font>
      <sz val="8"/>
      <color theme="1"/>
      <name val="Arial"/>
      <family val="2"/>
    </font>
  </fonts>
  <fills count="8">
    <fill>
      <patternFill patternType="none"/>
    </fill>
    <fill>
      <patternFill patternType="gray125"/>
    </fill>
    <fill>
      <patternFill patternType="solid">
        <fgColor rgb="FFFF000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9" tint="0.79998168889431442"/>
        <bgColor theme="9" tint="0.79998168889431442"/>
      </patternFill>
    </fill>
  </fills>
  <borders count="6">
    <border>
      <left/>
      <right/>
      <top/>
      <bottom/>
      <diagonal/>
    </border>
    <border>
      <left style="thin">
        <color theme="9"/>
      </left>
      <right style="thin">
        <color theme="9"/>
      </right>
      <top/>
      <bottom/>
      <diagonal/>
    </border>
    <border>
      <left/>
      <right style="thin">
        <color theme="9"/>
      </right>
      <top/>
      <bottom style="medium">
        <color theme="9"/>
      </bottom>
      <diagonal/>
    </border>
    <border>
      <left style="thin">
        <color theme="9"/>
      </left>
      <right style="thin">
        <color theme="9"/>
      </right>
      <top style="thin">
        <color theme="9"/>
      </top>
      <bottom style="medium">
        <color theme="9"/>
      </bottom>
      <diagonal/>
    </border>
    <border>
      <left style="thin">
        <color theme="9"/>
      </left>
      <right style="thin">
        <color theme="9"/>
      </right>
      <top style="thin">
        <color theme="9"/>
      </top>
      <bottom style="thin">
        <color theme="9"/>
      </bottom>
      <diagonal/>
    </border>
    <border>
      <left style="thin">
        <color indexed="64"/>
      </left>
      <right style="thin">
        <color indexed="64"/>
      </right>
      <top/>
      <bottom style="thin">
        <color indexed="64"/>
      </bottom>
      <diagonal/>
    </border>
  </borders>
  <cellStyleXfs count="1">
    <xf numFmtId="0" fontId="0" fillId="0" borderId="0"/>
  </cellStyleXfs>
  <cellXfs count="94">
    <xf numFmtId="0" fontId="0" fillId="0" borderId="0" xfId="0"/>
    <xf numFmtId="0" fontId="0" fillId="2" borderId="0" xfId="0" applyFill="1"/>
    <xf numFmtId="0" fontId="0" fillId="2" borderId="0" xfId="0" applyFill="1" applyAlignment="1">
      <alignment horizontal="left" vertical="center"/>
    </xf>
    <xf numFmtId="0" fontId="3" fillId="4" borderId="1" xfId="0" applyFont="1" applyFill="1" applyBorder="1" applyAlignment="1">
      <alignment horizontal="left" vertical="center" wrapText="1"/>
    </xf>
    <xf numFmtId="0" fontId="3" fillId="4" borderId="2" xfId="0" applyFont="1" applyFill="1" applyBorder="1" applyAlignment="1">
      <alignment horizontal="left" vertical="center" wrapText="1"/>
    </xf>
    <xf numFmtId="0" fontId="2" fillId="0" borderId="0" xfId="0" applyFont="1" applyAlignment="1">
      <alignment vertical="center"/>
    </xf>
    <xf numFmtId="0" fontId="4" fillId="0" borderId="0" xfId="0" applyFont="1" applyAlignment="1">
      <alignment horizontal="left" vertical="center" wrapText="1"/>
    </xf>
    <xf numFmtId="0" fontId="5" fillId="0" borderId="0" xfId="0" applyFont="1" applyAlignment="1">
      <alignment horizontal="left" vertical="center" wrapText="1" readingOrder="1"/>
    </xf>
    <xf numFmtId="0" fontId="0" fillId="0" borderId="0" xfId="0" applyAlignment="1">
      <alignment horizontal="left" vertical="center"/>
    </xf>
    <xf numFmtId="0" fontId="1" fillId="2" borderId="0" xfId="0" applyFont="1" applyFill="1" applyAlignment="1">
      <alignment wrapText="1"/>
    </xf>
    <xf numFmtId="0" fontId="0" fillId="2" borderId="0" xfId="0" applyFill="1" applyAlignment="1">
      <alignment wrapText="1"/>
    </xf>
    <xf numFmtId="0" fontId="10" fillId="5" borderId="0" xfId="0" applyFont="1" applyFill="1"/>
    <xf numFmtId="0" fontId="5" fillId="0" borderId="0" xfId="0" applyFont="1" applyAlignment="1">
      <alignment horizontal="left" vertical="center" wrapText="1"/>
    </xf>
    <xf numFmtId="0" fontId="11" fillId="0" borderId="0" xfId="0" applyFont="1" applyAlignment="1">
      <alignment horizontal="center" vertical="center" wrapText="1"/>
    </xf>
    <xf numFmtId="0" fontId="11" fillId="2" borderId="0" xfId="0" applyFont="1" applyFill="1" applyAlignment="1">
      <alignment horizontal="center" vertical="center" wrapText="1"/>
    </xf>
    <xf numFmtId="0" fontId="11" fillId="2" borderId="0" xfId="0" applyFont="1" applyFill="1" applyAlignment="1">
      <alignment horizontal="center" vertical="center"/>
    </xf>
    <xf numFmtId="0" fontId="11" fillId="2" borderId="0" xfId="0" applyFont="1" applyFill="1" applyAlignment="1">
      <alignment vertical="center" wrapText="1"/>
    </xf>
    <xf numFmtId="0" fontId="12" fillId="2" borderId="0" xfId="0" applyFont="1" applyFill="1" applyAlignment="1">
      <alignment vertical="center" wrapText="1"/>
    </xf>
    <xf numFmtId="0" fontId="12" fillId="2" borderId="0" xfId="0" applyFont="1" applyFill="1" applyAlignment="1">
      <alignment horizontal="center" vertical="center" wrapText="1"/>
    </xf>
    <xf numFmtId="14" fontId="12" fillId="2" borderId="0" xfId="0" applyNumberFormat="1" applyFont="1" applyFill="1" applyAlignment="1">
      <alignment horizontal="center" vertical="center" wrapText="1"/>
    </xf>
    <xf numFmtId="14" fontId="11" fillId="2" borderId="0" xfId="0" applyNumberFormat="1" applyFont="1" applyFill="1" applyAlignment="1">
      <alignment horizontal="center" vertical="center" wrapText="1"/>
    </xf>
    <xf numFmtId="0" fontId="11" fillId="6" borderId="0" xfId="0" applyFont="1" applyFill="1" applyAlignment="1">
      <alignment vertical="center"/>
    </xf>
    <xf numFmtId="0" fontId="11" fillId="6" borderId="0" xfId="0" applyFont="1" applyFill="1" applyAlignment="1">
      <alignment vertical="center" wrapText="1"/>
    </xf>
    <xf numFmtId="0" fontId="11" fillId="0" borderId="0" xfId="0" applyFont="1"/>
    <xf numFmtId="0" fontId="2" fillId="3" borderId="0" xfId="0" applyFont="1" applyFill="1" applyAlignment="1">
      <alignment horizontal="center" vertical="center" wrapText="1"/>
    </xf>
    <xf numFmtId="0" fontId="2" fillId="3" borderId="0" xfId="0" applyFont="1" applyFill="1" applyAlignment="1">
      <alignment vertical="center" wrapText="1"/>
    </xf>
    <xf numFmtId="14" fontId="2" fillId="3" borderId="0" xfId="0" applyNumberFormat="1" applyFont="1" applyFill="1" applyAlignment="1">
      <alignment horizontal="center" vertical="center" wrapText="1"/>
    </xf>
    <xf numFmtId="0" fontId="2" fillId="3" borderId="0" xfId="0" applyFont="1" applyFill="1" applyAlignment="1">
      <alignment horizontal="center" vertical="center"/>
    </xf>
    <xf numFmtId="0" fontId="13" fillId="0" borderId="0" xfId="0" applyFont="1"/>
    <xf numFmtId="0" fontId="2" fillId="0" borderId="0" xfId="0" applyFont="1"/>
    <xf numFmtId="0" fontId="11" fillId="0" borderId="0" xfId="0" applyFont="1" applyAlignment="1">
      <alignment vertical="center" wrapText="1"/>
    </xf>
    <xf numFmtId="0" fontId="11" fillId="0" borderId="0" xfId="0" applyFont="1" applyAlignment="1">
      <alignment horizontal="center" vertical="center"/>
    </xf>
    <xf numFmtId="14" fontId="11" fillId="0" borderId="0" xfId="0" applyNumberFormat="1" applyFont="1" applyAlignment="1">
      <alignment horizontal="center" vertical="center"/>
    </xf>
    <xf numFmtId="14" fontId="11" fillId="0" borderId="0" xfId="0" applyNumberFormat="1" applyFont="1" applyAlignment="1">
      <alignment horizontal="center" vertical="center" wrapText="1"/>
    </xf>
    <xf numFmtId="0" fontId="11" fillId="0" borderId="0" xfId="0" applyFont="1" applyAlignment="1">
      <alignment vertical="center"/>
    </xf>
    <xf numFmtId="0" fontId="11" fillId="7" borderId="4" xfId="0" applyFont="1" applyFill="1" applyBorder="1" applyAlignment="1">
      <alignment vertical="center" wrapText="1"/>
    </xf>
    <xf numFmtId="0" fontId="11" fillId="0" borderId="4" xfId="0" applyFont="1" applyBorder="1" applyAlignment="1">
      <alignment vertical="center" wrapText="1"/>
    </xf>
    <xf numFmtId="0" fontId="11" fillId="2" borderId="0" xfId="0" applyFont="1" applyFill="1"/>
    <xf numFmtId="0" fontId="12" fillId="2" borderId="0" xfId="0" applyFont="1" applyFill="1" applyAlignment="1">
      <alignment wrapText="1"/>
    </xf>
    <xf numFmtId="0" fontId="11" fillId="2" borderId="0" xfId="0" applyFont="1" applyFill="1" applyAlignment="1">
      <alignment wrapText="1"/>
    </xf>
    <xf numFmtId="0" fontId="12" fillId="2" borderId="0" xfId="0" applyFont="1" applyFill="1"/>
    <xf numFmtId="0" fontId="2" fillId="3" borderId="0" xfId="0" applyFont="1" applyFill="1" applyAlignment="1">
      <alignment horizontal="center" vertical="top" wrapText="1"/>
    </xf>
    <xf numFmtId="0" fontId="11" fillId="0" borderId="0" xfId="0" quotePrefix="1" applyFont="1" applyAlignment="1">
      <alignment horizontal="left" vertical="center" wrapText="1"/>
    </xf>
    <xf numFmtId="15" fontId="11" fillId="0" borderId="0" xfId="0" applyNumberFormat="1" applyFont="1" applyAlignment="1">
      <alignment horizontal="center" vertical="center" wrapText="1"/>
    </xf>
    <xf numFmtId="0" fontId="11" fillId="0" borderId="0" xfId="0" applyFont="1" applyAlignment="1">
      <alignment horizontal="left"/>
    </xf>
    <xf numFmtId="0" fontId="11" fillId="0" borderId="0" xfId="0" applyFont="1" applyAlignment="1">
      <alignment horizontal="center"/>
    </xf>
    <xf numFmtId="0" fontId="11" fillId="0" borderId="0" xfId="0" applyFont="1" applyAlignment="1">
      <alignment wrapText="1"/>
    </xf>
    <xf numFmtId="0" fontId="11" fillId="2" borderId="0" xfId="0" applyFont="1" applyFill="1" applyAlignment="1">
      <alignment vertical="center"/>
    </xf>
    <xf numFmtId="0" fontId="12" fillId="2" borderId="0" xfId="0" applyFont="1" applyFill="1" applyAlignment="1">
      <alignment vertical="center"/>
    </xf>
    <xf numFmtId="0" fontId="2" fillId="3" borderId="0" xfId="0" applyFont="1" applyFill="1" applyAlignment="1">
      <alignment vertical="center"/>
    </xf>
    <xf numFmtId="0" fontId="14" fillId="0" borderId="0" xfId="0" applyFont="1" applyAlignment="1">
      <alignment vertical="center" wrapText="1"/>
    </xf>
    <xf numFmtId="0" fontId="3" fillId="3" borderId="3" xfId="0" applyFont="1" applyFill="1" applyBorder="1" applyAlignment="1">
      <alignment vertical="top"/>
    </xf>
    <xf numFmtId="14" fontId="11" fillId="0" borderId="0" xfId="0" applyNumberFormat="1" applyFont="1" applyAlignment="1">
      <alignment vertical="center" wrapText="1"/>
    </xf>
    <xf numFmtId="0" fontId="12" fillId="2" borderId="0" xfId="0" applyFont="1" applyFill="1" applyAlignment="1">
      <alignment horizontal="center" vertical="center"/>
    </xf>
    <xf numFmtId="0" fontId="11" fillId="0" borderId="0" xfId="0" applyFont="1" applyAlignment="1">
      <alignment horizontal="left" vertical="center" wrapText="1"/>
    </xf>
    <xf numFmtId="0" fontId="11" fillId="0" borderId="0" xfId="0" applyFont="1" applyAlignment="1">
      <alignment horizontal="left" vertical="center"/>
    </xf>
    <xf numFmtId="16" fontId="11" fillId="0" borderId="0" xfId="0" applyNumberFormat="1" applyFont="1" applyAlignment="1">
      <alignment horizontal="center" vertical="center"/>
    </xf>
    <xf numFmtId="0" fontId="7" fillId="0" borderId="0" xfId="0" applyFont="1" applyAlignment="1">
      <alignment horizontal="left" vertical="center" wrapText="1"/>
    </xf>
    <xf numFmtId="14" fontId="11" fillId="0" borderId="0" xfId="0" applyNumberFormat="1" applyFont="1" applyAlignment="1">
      <alignment vertical="center"/>
    </xf>
    <xf numFmtId="0" fontId="11" fillId="0" borderId="0" xfId="0" applyFont="1" applyAlignment="1">
      <alignment horizontal="left" wrapText="1"/>
    </xf>
    <xf numFmtId="164" fontId="11" fillId="0" borderId="0" xfId="0" applyNumberFormat="1" applyFont="1" applyAlignment="1">
      <alignment horizontal="center" vertical="center" wrapText="1"/>
    </xf>
    <xf numFmtId="0" fontId="2" fillId="3" borderId="0" xfId="0" applyFont="1" applyFill="1" applyAlignment="1">
      <alignment horizontal="left" vertical="center" wrapText="1"/>
    </xf>
    <xf numFmtId="164" fontId="11" fillId="0" borderId="0" xfId="0" applyNumberFormat="1" applyFont="1" applyAlignment="1">
      <alignment horizontal="left" vertical="center" wrapText="1"/>
    </xf>
    <xf numFmtId="0" fontId="11" fillId="2" borderId="0" xfId="0" applyFont="1" applyFill="1" applyAlignment="1">
      <alignment horizontal="left" vertical="center" wrapText="1"/>
    </xf>
    <xf numFmtId="0" fontId="0" fillId="2" borderId="0" xfId="0" applyFill="1" applyAlignment="1">
      <alignment vertical="top" wrapText="1"/>
    </xf>
    <xf numFmtId="0" fontId="1" fillId="2" borderId="0" xfId="0" applyFont="1" applyFill="1" applyAlignment="1">
      <alignment vertical="top" wrapText="1"/>
    </xf>
    <xf numFmtId="0" fontId="0" fillId="0" borderId="0" xfId="0" applyAlignment="1">
      <alignment vertical="top"/>
    </xf>
    <xf numFmtId="0" fontId="0" fillId="2" borderId="0" xfId="0" applyFont="1" applyFill="1" applyAlignment="1">
      <alignment vertical="top" wrapText="1"/>
    </xf>
    <xf numFmtId="0" fontId="2" fillId="3" borderId="0" xfId="0" applyFont="1" applyFill="1" applyAlignment="1">
      <alignment vertical="top" wrapText="1"/>
    </xf>
    <xf numFmtId="0" fontId="11" fillId="3" borderId="0" xfId="0" applyFont="1" applyFill="1" applyAlignment="1">
      <alignment horizontal="center" vertical="top" wrapText="1"/>
    </xf>
    <xf numFmtId="0" fontId="13" fillId="0" borderId="0" xfId="0" applyFont="1" applyAlignment="1">
      <alignment vertical="top"/>
    </xf>
    <xf numFmtId="0" fontId="2" fillId="0" borderId="0" xfId="0" applyFont="1" applyAlignment="1">
      <alignment vertical="top"/>
    </xf>
    <xf numFmtId="0" fontId="11" fillId="0" borderId="0" xfId="0" applyFont="1" applyAlignment="1">
      <alignment vertical="top" wrapText="1"/>
    </xf>
    <xf numFmtId="14" fontId="11" fillId="0" borderId="0" xfId="0" applyNumberFormat="1" applyFont="1" applyAlignment="1">
      <alignment vertical="top" wrapText="1"/>
    </xf>
    <xf numFmtId="0" fontId="11" fillId="0" borderId="0" xfId="0" applyFont="1" applyAlignment="1">
      <alignment vertical="top"/>
    </xf>
    <xf numFmtId="0" fontId="15" fillId="0" borderId="4" xfId="0" applyFont="1" applyFill="1" applyBorder="1" applyAlignment="1">
      <alignment horizontal="left" vertical="top" wrapText="1"/>
    </xf>
    <xf numFmtId="0" fontId="11" fillId="0" borderId="0" xfId="0" applyFont="1" applyBorder="1" applyAlignment="1">
      <alignment horizontal="left" vertical="top" wrapText="1"/>
    </xf>
    <xf numFmtId="0" fontId="15" fillId="0" borderId="4" xfId="0" applyFont="1" applyBorder="1" applyAlignment="1">
      <alignment horizontal="left" vertical="top" wrapText="1"/>
    </xf>
    <xf numFmtId="14" fontId="11" fillId="0" borderId="0" xfId="0" applyNumberFormat="1" applyFont="1" applyAlignment="1">
      <alignment vertical="top"/>
    </xf>
    <xf numFmtId="0" fontId="14" fillId="0" borderId="4" xfId="0" applyFont="1" applyBorder="1" applyAlignment="1">
      <alignment vertical="top" wrapText="1"/>
    </xf>
    <xf numFmtId="0" fontId="16" fillId="0" borderId="0" xfId="0" applyFont="1" applyAlignment="1">
      <alignment vertical="top"/>
    </xf>
    <xf numFmtId="0" fontId="16" fillId="0" borderId="0" xfId="0" applyFont="1" applyAlignment="1">
      <alignment vertical="top" wrapText="1"/>
    </xf>
    <xf numFmtId="0" fontId="17" fillId="0" borderId="0" xfId="0" applyFont="1" applyAlignment="1">
      <alignment vertical="top" wrapText="1"/>
    </xf>
    <xf numFmtId="0" fontId="0" fillId="0" borderId="0" xfId="0" applyAlignment="1">
      <alignment vertical="top" wrapText="1"/>
    </xf>
    <xf numFmtId="0" fontId="0" fillId="0" borderId="0" xfId="0" applyFont="1" applyAlignment="1">
      <alignment vertical="top" wrapText="1"/>
    </xf>
    <xf numFmtId="164" fontId="11" fillId="0" borderId="0" xfId="0" applyNumberFormat="1" applyFont="1" applyAlignment="1">
      <alignment horizontal="center" vertical="center"/>
    </xf>
    <xf numFmtId="164" fontId="11" fillId="0" borderId="0" xfId="0" applyNumberFormat="1" applyFont="1" applyAlignment="1">
      <alignment vertical="center" wrapText="1"/>
    </xf>
    <xf numFmtId="0" fontId="5" fillId="3" borderId="5" xfId="0" applyFont="1" applyFill="1" applyBorder="1" applyAlignment="1">
      <alignment horizontal="center" vertical="center" wrapText="1"/>
    </xf>
    <xf numFmtId="16" fontId="11" fillId="0" borderId="0" xfId="0" applyNumberFormat="1" applyFont="1" applyAlignment="1">
      <alignment horizontal="center" vertical="center" wrapText="1"/>
    </xf>
    <xf numFmtId="0" fontId="19" fillId="3" borderId="0" xfId="0" applyFont="1" applyFill="1" applyAlignment="1">
      <alignment horizontal="center" vertical="center" wrapText="1"/>
    </xf>
    <xf numFmtId="0" fontId="18" fillId="0" borderId="0" xfId="0" applyFont="1" applyFill="1" applyAlignment="1">
      <alignment horizontal="left" vertical="center" wrapText="1"/>
    </xf>
    <xf numFmtId="0" fontId="18" fillId="0" borderId="0" xfId="0" applyFont="1" applyAlignment="1">
      <alignment horizontal="left" vertical="center" wrapText="1"/>
    </xf>
    <xf numFmtId="0" fontId="11" fillId="0" borderId="0" xfId="0" applyFont="1" applyAlignment="1">
      <alignment horizontal="center" wrapText="1"/>
    </xf>
    <xf numFmtId="0" fontId="2" fillId="0" borderId="0" xfId="0" applyFont="1" applyAlignment="1">
      <alignment horizontal="center" vertical="center"/>
    </xf>
  </cellXfs>
  <cellStyles count="1">
    <cellStyle name="Normal" xfId="0" builtinId="0"/>
  </cellStyles>
  <dxfs count="240">
    <dxf>
      <alignment vertical="center" textRotation="0" indent="0" justifyLastLine="0" shrinkToFit="0" readingOrder="0"/>
    </dxf>
    <dxf>
      <alignment horizontal="left" vertical="center" textRotation="0" indent="0" justifyLastLine="0" shrinkToFit="0" readingOrder="0"/>
    </dxf>
    <dxf>
      <font>
        <b/>
        <i val="0"/>
        <strike val="0"/>
        <condense val="0"/>
        <extend val="0"/>
        <outline val="0"/>
        <shadow val="0"/>
        <u val="none"/>
        <vertAlign val="baseline"/>
        <sz val="9"/>
        <color theme="1"/>
        <name val="Calibri"/>
        <scheme val="minor"/>
      </font>
      <fill>
        <patternFill patternType="solid">
          <fgColor indexed="64"/>
          <bgColor theme="0" tint="-0.249977111117893"/>
        </patternFill>
      </fill>
      <alignment horizontal="left" vertical="center" textRotation="0" wrapText="1" indent="0" justifyLastLine="0" shrinkToFit="0" readingOrder="0"/>
      <border diagonalUp="0" diagonalDown="0" outline="0">
        <left style="thin">
          <color theme="9"/>
        </left>
        <right style="thin">
          <color theme="9"/>
        </right>
        <top/>
        <bottom/>
      </border>
    </dxf>
    <dxf>
      <font>
        <b val="0"/>
        <i val="0"/>
        <strike val="0"/>
        <condense val="0"/>
        <extend val="0"/>
        <outline val="0"/>
        <shadow val="0"/>
        <u val="none"/>
        <vertAlign val="baseline"/>
        <sz val="8"/>
        <color theme="1"/>
        <name val="Calibri"/>
        <scheme val="minor"/>
      </font>
      <alignment horizontal="general" vertical="top" textRotation="0" wrapText="1" indent="0" justifyLastLine="0" shrinkToFit="0" readingOrder="0"/>
    </dxf>
    <dxf>
      <font>
        <strike val="0"/>
        <outline val="0"/>
        <shadow val="0"/>
        <u val="none"/>
        <vertAlign val="baseline"/>
        <sz val="8"/>
      </font>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top" textRotation="0" wrapText="1" indent="0" justifyLastLine="0" shrinkToFit="0" readingOrder="0"/>
    </dxf>
    <dxf>
      <font>
        <strike val="0"/>
        <outline val="0"/>
        <shadow val="0"/>
        <u val="none"/>
        <vertAlign val="baseline"/>
        <sz val="8"/>
      </font>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top" textRotation="0" wrapText="1" indent="0" justifyLastLine="0" shrinkToFit="0" readingOrder="0"/>
    </dxf>
    <dxf>
      <font>
        <strike val="0"/>
        <outline val="0"/>
        <shadow val="0"/>
        <u val="none"/>
        <vertAlign val="baseline"/>
        <sz val="8"/>
      </font>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top" textRotation="0" wrapText="1" indent="0" justifyLastLine="0" shrinkToFit="0" readingOrder="0"/>
    </dxf>
    <dxf>
      <font>
        <strike val="0"/>
        <outline val="0"/>
        <shadow val="0"/>
        <u val="none"/>
        <vertAlign val="baseline"/>
        <sz val="8"/>
      </font>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top" textRotation="0" wrapText="1" indent="0" justifyLastLine="0" shrinkToFit="0" readingOrder="0"/>
    </dxf>
    <dxf>
      <font>
        <strike val="0"/>
        <outline val="0"/>
        <shadow val="0"/>
        <u val="none"/>
        <vertAlign val="baseline"/>
        <sz val="8"/>
      </font>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top" textRotation="0" wrapText="1" indent="0" justifyLastLine="0" shrinkToFit="0" readingOrder="0"/>
    </dxf>
    <dxf>
      <font>
        <strike val="0"/>
        <outline val="0"/>
        <shadow val="0"/>
        <u val="none"/>
        <vertAlign val="baseline"/>
        <sz val="8"/>
      </font>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top" textRotation="0" wrapText="1" indent="0" justifyLastLine="0" shrinkToFit="0" readingOrder="0"/>
    </dxf>
    <dxf>
      <font>
        <strike val="0"/>
        <outline val="0"/>
        <shadow val="0"/>
        <u val="none"/>
        <vertAlign val="baseline"/>
        <sz val="8"/>
      </font>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top" textRotation="0" wrapText="1" indent="0" justifyLastLine="0" shrinkToFit="0" readingOrder="0"/>
    </dxf>
    <dxf>
      <font>
        <strike val="0"/>
        <outline val="0"/>
        <shadow val="0"/>
        <u val="none"/>
        <vertAlign val="baseline"/>
        <sz val="8"/>
      </font>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top" textRotation="0" wrapText="1" indent="0" justifyLastLine="0" shrinkToFit="0" readingOrder="0"/>
    </dxf>
    <dxf>
      <font>
        <strike val="0"/>
        <outline val="0"/>
        <shadow val="0"/>
        <u val="none"/>
        <vertAlign val="baseline"/>
        <sz val="8"/>
      </font>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top" textRotation="0" wrapText="1" indent="0" justifyLastLine="0" shrinkToFit="0" readingOrder="0"/>
    </dxf>
    <dxf>
      <font>
        <strike val="0"/>
        <outline val="0"/>
        <shadow val="0"/>
        <u val="none"/>
        <vertAlign val="baseline"/>
        <sz val="8"/>
      </font>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top" textRotation="0" wrapText="1" indent="0" justifyLastLine="0" shrinkToFit="0" readingOrder="0"/>
    </dxf>
    <dxf>
      <font>
        <strike val="0"/>
        <outline val="0"/>
        <shadow val="0"/>
        <u val="none"/>
        <vertAlign val="baseline"/>
        <sz val="8"/>
      </font>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top" textRotation="0" wrapText="1" indent="0" justifyLastLine="0" shrinkToFit="0" readingOrder="0"/>
    </dxf>
    <dxf>
      <font>
        <strike val="0"/>
        <outline val="0"/>
        <shadow val="0"/>
        <u val="none"/>
        <vertAlign val="baseline"/>
        <sz val="8"/>
      </font>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top" textRotation="0" wrapText="1" indent="0" justifyLastLine="0" shrinkToFit="0" readingOrder="0"/>
    </dxf>
    <dxf>
      <font>
        <strike val="0"/>
        <outline val="0"/>
        <shadow val="0"/>
        <u val="none"/>
        <vertAlign val="baseline"/>
        <sz val="8"/>
      </font>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top" textRotation="0" wrapText="1" indent="0" justifyLastLine="0" shrinkToFit="0" readingOrder="0"/>
    </dxf>
    <dxf>
      <font>
        <strike val="0"/>
        <outline val="0"/>
        <shadow val="0"/>
        <u val="none"/>
        <vertAlign val="baseline"/>
        <sz val="8"/>
      </font>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top" textRotation="0" wrapText="1" indent="0" justifyLastLine="0" shrinkToFit="0" readingOrder="0"/>
    </dxf>
    <dxf>
      <font>
        <strike val="0"/>
        <outline val="0"/>
        <shadow val="0"/>
        <u val="none"/>
        <vertAlign val="baseline"/>
        <sz val="8"/>
      </font>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top" textRotation="0" wrapText="1" indent="0" justifyLastLine="0" shrinkToFit="0" readingOrder="0"/>
    </dxf>
    <dxf>
      <font>
        <strike val="0"/>
        <outline val="0"/>
        <shadow val="0"/>
        <u val="none"/>
        <vertAlign val="baseline"/>
        <sz val="8"/>
      </font>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top" textRotation="0" wrapText="1" indent="0" justifyLastLine="0" shrinkToFit="0" readingOrder="0"/>
    </dxf>
    <dxf>
      <font>
        <strike val="0"/>
        <outline val="0"/>
        <shadow val="0"/>
        <u val="none"/>
        <vertAlign val="baseline"/>
        <sz val="8"/>
      </font>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top" textRotation="0" wrapText="1" indent="0" justifyLastLine="0" shrinkToFit="0" readingOrder="0"/>
    </dxf>
    <dxf>
      <font>
        <strike val="0"/>
        <outline val="0"/>
        <shadow val="0"/>
        <u val="none"/>
        <vertAlign val="baseline"/>
        <sz val="8"/>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top" textRotation="0" wrapText="1" indent="0" justifyLastLine="0" shrinkToFit="0" readingOrder="0"/>
    </dxf>
    <dxf>
      <font>
        <strike val="0"/>
        <outline val="0"/>
        <shadow val="0"/>
        <u val="none"/>
        <vertAlign val="baseline"/>
        <sz val="8"/>
        <name val="Calibri"/>
        <scheme val="minor"/>
      </font>
      <alignment horizontal="general" vertical="top" textRotation="0" wrapText="1" indent="0" justifyLastLine="0" shrinkToFit="0" readingOrder="0"/>
    </dxf>
    <dxf>
      <font>
        <strike val="0"/>
        <outline val="0"/>
        <shadow val="0"/>
        <u val="none"/>
        <vertAlign val="baseline"/>
        <sz val="8"/>
      </font>
      <alignment vertical="top" textRotation="0" wrapText="1" indent="0" justifyLastLine="0" shrinkToFit="0" readingOrder="0"/>
    </dxf>
    <dxf>
      <font>
        <b val="0"/>
        <i val="0"/>
        <strike val="0"/>
        <condense val="0"/>
        <extend val="0"/>
        <outline val="0"/>
        <shadow val="0"/>
        <u val="none"/>
        <vertAlign val="baseline"/>
        <sz val="8"/>
        <color theme="1"/>
        <name val="Arial"/>
        <scheme val="none"/>
      </font>
      <fill>
        <patternFill patternType="solid">
          <fgColor indexed="64"/>
          <bgColor theme="0" tint="-0.34998626667073579"/>
        </patternFill>
      </fill>
      <alignment horizontal="center" vertical="top"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vertical="center" textRotation="0" indent="0" justifyLastLine="0" shrinkToFit="0" readingOrder="0"/>
    </dxf>
    <dxf>
      <font>
        <strike val="0"/>
        <outline val="0"/>
        <shadow val="0"/>
        <u val="none"/>
        <vertAlign val="baseline"/>
        <sz val="8"/>
      </font>
      <alignment vertical="center" textRotation="0" indent="0" justifyLastLine="0" shrinkToFit="0" readingOrder="0"/>
    </dxf>
    <dxf>
      <font>
        <strike val="0"/>
        <outline val="0"/>
        <shadow val="0"/>
        <u val="none"/>
        <vertAlign val="baseline"/>
        <sz val="8"/>
      </font>
      <alignment vertical="center" textRotation="0" indent="0" justifyLastLine="0" shrinkToFit="0" readingOrder="0"/>
    </dxf>
    <dxf>
      <font>
        <strike val="0"/>
        <outline val="0"/>
        <shadow val="0"/>
        <u val="none"/>
        <vertAlign val="baseline"/>
        <sz val="8"/>
      </font>
      <alignment horizontal="center" vertical="center" textRotation="0"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center" vertical="center" textRotation="0" wrapText="0"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dxf>
    <dxf>
      <font>
        <b val="0"/>
        <i val="0"/>
        <strike val="0"/>
        <condense val="0"/>
        <extend val="0"/>
        <outline val="0"/>
        <shadow val="0"/>
        <u val="none"/>
        <vertAlign val="baseline"/>
        <sz val="8"/>
        <color theme="1"/>
        <name val="Arial"/>
        <scheme val="none"/>
      </font>
      <fill>
        <patternFill patternType="solid">
          <fgColor indexed="64"/>
          <bgColor theme="0" tint="-0.34998626667073579"/>
        </patternFill>
      </fill>
      <alignment horizontal="center" vertical="top" textRotation="0" wrapText="1" indent="0" justifyLastLine="0" shrinkToFit="0" readingOrder="0"/>
    </dxf>
    <dxf>
      <font>
        <strike val="0"/>
        <outline val="0"/>
        <shadow val="0"/>
        <u val="none"/>
        <vertAlign val="baseline"/>
        <sz val="8"/>
      </font>
      <alignment horizontal="center" vertical="center" textRotation="0" indent="0" justifyLastLine="0" shrinkToFit="0" readingOrder="0"/>
    </dxf>
    <dxf>
      <font>
        <strike val="0"/>
        <outline val="0"/>
        <shadow val="0"/>
        <u val="none"/>
        <vertAlign val="baseline"/>
        <sz val="8"/>
      </font>
      <alignment horizontal="center" vertical="center" textRotation="0" indent="0" justifyLastLine="0" shrinkToFit="0" readingOrder="0"/>
    </dxf>
    <dxf>
      <font>
        <strike val="0"/>
        <outline val="0"/>
        <shadow val="0"/>
        <u val="none"/>
        <vertAlign val="baseline"/>
        <sz val="8"/>
      </font>
      <alignment horizontal="center" vertical="center" textRotation="0" indent="0" justifyLastLine="0" shrinkToFit="0" readingOrder="0"/>
    </dxf>
    <dxf>
      <font>
        <strike val="0"/>
        <outline val="0"/>
        <shadow val="0"/>
        <u val="none"/>
        <vertAlign val="baseline"/>
        <sz val="8"/>
      </font>
      <alignment horizontal="center" vertical="center" textRotation="0" indent="0" justifyLastLine="0" shrinkToFit="0" readingOrder="0"/>
    </dxf>
    <dxf>
      <font>
        <strike val="0"/>
        <outline val="0"/>
        <shadow val="0"/>
        <u val="none"/>
        <vertAlign val="baseline"/>
        <sz val="8"/>
      </font>
      <alignment horizontal="center" vertical="center" textRotation="0" indent="0" justifyLastLine="0" shrinkToFit="0" readingOrder="0"/>
    </dxf>
    <dxf>
      <font>
        <strike val="0"/>
        <outline val="0"/>
        <shadow val="0"/>
        <u val="none"/>
        <vertAlign val="baseline"/>
        <sz val="8"/>
      </font>
      <alignment horizontal="center" vertical="center" textRotation="0" indent="0" justifyLastLine="0" shrinkToFit="0" readingOrder="0"/>
    </dxf>
    <dxf>
      <font>
        <strike val="0"/>
        <outline val="0"/>
        <shadow val="0"/>
        <u val="none"/>
        <vertAlign val="baseline"/>
        <sz val="8"/>
      </font>
      <alignment horizontal="center" vertical="center" textRotation="0" indent="0" justifyLastLine="0" shrinkToFit="0" readingOrder="0"/>
    </dxf>
    <dxf>
      <font>
        <strike val="0"/>
        <outline val="0"/>
        <shadow val="0"/>
        <u val="none"/>
        <vertAlign val="baseline"/>
        <sz val="8"/>
      </font>
      <alignment horizontal="center" vertical="center" textRotation="0" indent="0" justifyLastLine="0" shrinkToFit="0" readingOrder="0"/>
    </dxf>
    <dxf>
      <font>
        <strike val="0"/>
        <outline val="0"/>
        <shadow val="0"/>
        <u val="none"/>
        <vertAlign val="baseline"/>
        <sz val="8"/>
      </font>
      <alignment horizontal="center" vertical="center" textRotation="0" indent="0" justifyLastLine="0" shrinkToFit="0" readingOrder="0"/>
    </dxf>
    <dxf>
      <font>
        <strike val="0"/>
        <outline val="0"/>
        <shadow val="0"/>
        <u val="none"/>
        <vertAlign val="baseline"/>
        <sz val="8"/>
      </font>
      <alignment horizontal="center" vertical="center" textRotation="0"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center" vertical="center" textRotation="0" indent="0" justifyLastLine="0" shrinkToFit="0" readingOrder="0"/>
    </dxf>
    <dxf>
      <font>
        <strike val="0"/>
        <outline val="0"/>
        <shadow val="0"/>
        <u val="none"/>
        <vertAlign val="baseline"/>
        <sz val="8"/>
      </font>
      <alignment horizontal="center" vertical="center" textRotation="0" indent="0" justifyLastLine="0" shrinkToFit="0" readingOrder="0"/>
    </dxf>
    <dxf>
      <font>
        <strike val="0"/>
        <outline val="0"/>
        <shadow val="0"/>
        <u val="none"/>
        <vertAlign val="baseline"/>
        <sz val="8"/>
      </font>
      <alignment horizontal="center" vertical="center" textRotation="0" indent="0" justifyLastLine="0" shrinkToFit="0" readingOrder="0"/>
    </dxf>
    <dxf>
      <font>
        <strike val="0"/>
        <outline val="0"/>
        <shadow val="0"/>
        <u val="none"/>
        <vertAlign val="baseline"/>
        <sz val="8"/>
      </font>
      <alignment vertical="center" textRotation="0"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center" vertical="center" textRotation="0" wrapText="0"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dxf>
    <dxf>
      <font>
        <b val="0"/>
        <i val="0"/>
        <strike val="0"/>
        <condense val="0"/>
        <extend val="0"/>
        <outline val="0"/>
        <shadow val="0"/>
        <u val="none"/>
        <vertAlign val="baseline"/>
        <sz val="8"/>
        <color theme="1"/>
        <name val="Arial"/>
        <scheme val="none"/>
      </font>
      <fill>
        <patternFill patternType="solid">
          <fgColor indexed="64"/>
          <bgColor theme="0" tint="-0.34998626667073579"/>
        </patternFill>
      </fill>
      <alignment horizontal="center"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center" vertical="center" textRotation="0" indent="0" justifyLastLine="0" shrinkToFit="0" readingOrder="0"/>
    </dxf>
    <dxf>
      <font>
        <strike val="0"/>
        <outline val="0"/>
        <shadow val="0"/>
        <u val="none"/>
        <vertAlign val="baseline"/>
        <sz val="8"/>
      </font>
      <alignment horizontal="center" vertical="center" textRotation="0" indent="0" justifyLastLine="0" shrinkToFit="0" readingOrder="0"/>
    </dxf>
    <dxf>
      <font>
        <strike val="0"/>
        <outline val="0"/>
        <shadow val="0"/>
        <u val="none"/>
        <vertAlign val="baseline"/>
        <sz val="8"/>
      </font>
      <alignment horizontal="center" vertical="center" textRotation="0" indent="0" justifyLastLine="0" shrinkToFit="0" readingOrder="0"/>
    </dxf>
    <dxf>
      <font>
        <strike val="0"/>
        <outline val="0"/>
        <shadow val="0"/>
        <u val="none"/>
        <vertAlign val="baseline"/>
        <sz val="8"/>
      </font>
      <alignment vertical="center" textRotation="0"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center" vertical="center" textRotation="0" wrapText="0"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dxf>
    <dxf>
      <font>
        <b val="0"/>
        <i val="0"/>
        <strike val="0"/>
        <condense val="0"/>
        <extend val="0"/>
        <outline val="0"/>
        <shadow val="0"/>
        <u val="none"/>
        <vertAlign val="baseline"/>
        <sz val="8"/>
        <color theme="1"/>
        <name val="Arial"/>
        <scheme val="none"/>
      </font>
      <fill>
        <patternFill patternType="solid">
          <fgColor indexed="64"/>
          <bgColor theme="0" tint="-0.34998626667073579"/>
        </patternFill>
      </fill>
      <alignment horizontal="center" vertical="top" textRotation="0" wrapText="1" indent="0" justifyLastLine="0" shrinkToFit="0" readingOrder="0"/>
    </dxf>
    <dxf>
      <font>
        <strike val="0"/>
        <outline val="0"/>
        <shadow val="0"/>
        <u val="none"/>
        <vertAlign val="baseline"/>
        <sz val="8"/>
        <color theme="1"/>
        <name val="Calibri"/>
        <scheme val="minor"/>
      </font>
      <alignment horizontal="left" vertical="center" textRotation="0" wrapText="1" indent="0" justifyLastLine="0" shrinkToFit="0" readingOrder="0"/>
    </dxf>
    <dxf>
      <font>
        <strike val="0"/>
        <outline val="0"/>
        <shadow val="0"/>
        <u val="none"/>
        <vertAlign val="baseline"/>
        <sz val="8"/>
        <color theme="1"/>
        <name val="Calibri"/>
        <scheme val="minor"/>
      </font>
      <alignment horizontal="left" vertical="center" textRotation="0" wrapText="1" indent="0" justifyLastLine="0" shrinkToFit="0" readingOrder="0"/>
    </dxf>
    <dxf>
      <font>
        <strike val="0"/>
        <outline val="0"/>
        <shadow val="0"/>
        <u val="none"/>
        <vertAlign val="baseline"/>
        <sz val="8"/>
        <color theme="1"/>
        <name val="Calibri"/>
        <scheme val="minor"/>
      </font>
      <alignment horizontal="left" vertical="center" textRotation="0" wrapText="1" indent="0" justifyLastLine="0" shrinkToFit="0" readingOrder="0"/>
    </dxf>
    <dxf>
      <font>
        <strike val="0"/>
        <outline val="0"/>
        <shadow val="0"/>
        <u val="none"/>
        <vertAlign val="baseline"/>
        <sz val="8"/>
        <color theme="1"/>
        <name val="Calibri"/>
        <scheme val="minor"/>
      </font>
      <alignment horizontal="left" vertical="center" textRotation="0" wrapText="1" indent="0" justifyLastLine="0" shrinkToFit="0" readingOrder="0"/>
    </dxf>
    <dxf>
      <font>
        <strike val="0"/>
        <outline val="0"/>
        <shadow val="0"/>
        <u val="none"/>
        <vertAlign val="baseline"/>
        <sz val="8"/>
        <color theme="1"/>
        <name val="Calibri"/>
        <scheme val="minor"/>
      </font>
      <alignment horizontal="left" vertical="center" textRotation="0" wrapText="1" indent="0" justifyLastLine="0" shrinkToFit="0" readingOrder="0"/>
    </dxf>
    <dxf>
      <font>
        <strike val="0"/>
        <outline val="0"/>
        <shadow val="0"/>
        <u val="none"/>
        <vertAlign val="baseline"/>
        <sz val="8"/>
        <color theme="1"/>
        <name val="Calibri"/>
        <scheme val="minor"/>
      </font>
      <alignment horizontal="left" vertical="center" textRotation="0" wrapText="1" indent="0" justifyLastLine="0" shrinkToFit="0" readingOrder="0"/>
    </dxf>
    <dxf>
      <font>
        <strike val="0"/>
        <outline val="0"/>
        <shadow val="0"/>
        <u val="none"/>
        <vertAlign val="baseline"/>
        <sz val="8"/>
        <color theme="1"/>
        <name val="Calibri"/>
        <scheme val="minor"/>
      </font>
      <alignment horizontal="left" vertical="center" textRotation="0" wrapText="1" indent="0" justifyLastLine="0" shrinkToFit="0" readingOrder="0"/>
    </dxf>
    <dxf>
      <font>
        <strike val="0"/>
        <outline val="0"/>
        <shadow val="0"/>
        <u val="none"/>
        <vertAlign val="baseline"/>
        <sz val="8"/>
        <color theme="1"/>
        <name val="Calibri"/>
        <scheme val="minor"/>
      </font>
      <alignment horizontal="left" vertical="center" textRotation="0" wrapText="1" indent="0" justifyLastLine="0" shrinkToFit="0" readingOrder="0"/>
    </dxf>
    <dxf>
      <font>
        <strike val="0"/>
        <outline val="0"/>
        <shadow val="0"/>
        <u val="none"/>
        <vertAlign val="baseline"/>
        <sz val="8"/>
        <color theme="1"/>
        <name val="Calibri"/>
        <scheme val="minor"/>
      </font>
      <alignment horizontal="left" vertical="center" textRotation="0" wrapText="1" indent="0" justifyLastLine="0" shrinkToFit="0" readingOrder="0"/>
    </dxf>
    <dxf>
      <font>
        <strike val="0"/>
        <outline val="0"/>
        <shadow val="0"/>
        <u val="none"/>
        <vertAlign val="baseline"/>
        <sz val="8"/>
        <color theme="1"/>
        <name val="Calibri"/>
        <scheme val="minor"/>
      </font>
      <alignment horizontal="left" vertical="center" textRotation="0" wrapText="1" indent="0" justifyLastLine="0" shrinkToFit="0" readingOrder="0"/>
    </dxf>
    <dxf>
      <font>
        <strike val="0"/>
        <outline val="0"/>
        <shadow val="0"/>
        <u val="none"/>
        <vertAlign val="baseline"/>
        <sz val="8"/>
        <color theme="1"/>
        <name val="Calibri"/>
        <scheme val="minor"/>
      </font>
      <alignment horizontal="center" vertical="center" textRotation="0" wrapText="1" indent="0" justifyLastLine="0" shrinkToFit="0" readingOrder="0"/>
    </dxf>
    <dxf>
      <font>
        <strike val="0"/>
        <outline val="0"/>
        <shadow val="0"/>
        <u val="none"/>
        <vertAlign val="baseline"/>
        <sz val="8"/>
        <color theme="1"/>
        <name val="Calibri"/>
        <scheme val="minor"/>
      </font>
      <alignment horizontal="center" vertical="center" textRotation="0" wrapText="0" indent="0" justifyLastLine="0" shrinkToFit="0" readingOrder="0"/>
    </dxf>
    <dxf>
      <font>
        <strike val="0"/>
        <outline val="0"/>
        <shadow val="0"/>
        <u val="none"/>
        <vertAlign val="baseline"/>
        <sz val="8"/>
        <color theme="1"/>
        <name val="Calibri"/>
        <scheme val="minor"/>
      </font>
      <alignment horizontal="center" vertical="center" textRotation="0" wrapText="0" indent="0" justifyLastLine="0" shrinkToFit="0" readingOrder="0"/>
    </dxf>
    <dxf>
      <font>
        <strike val="0"/>
        <outline val="0"/>
        <shadow val="0"/>
        <u val="none"/>
        <vertAlign val="baseline"/>
        <sz val="8"/>
        <color theme="1"/>
        <name val="Calibri"/>
        <scheme val="minor"/>
      </font>
      <alignment horizontal="center" vertical="center" textRotation="0" wrapText="0" indent="0" justifyLastLine="0" shrinkToFit="0" readingOrder="0"/>
    </dxf>
    <dxf>
      <font>
        <strike val="0"/>
        <outline val="0"/>
        <shadow val="0"/>
        <u val="none"/>
        <vertAlign val="baseline"/>
        <sz val="8"/>
        <color theme="1"/>
        <name val="Calibri"/>
        <scheme val="minor"/>
      </font>
      <alignment horizontal="center" vertical="center" textRotation="0" indent="0" justifyLastLine="0" shrinkToFit="0" readingOrder="0"/>
    </dxf>
    <dxf>
      <font>
        <strike val="0"/>
        <outline val="0"/>
        <shadow val="0"/>
        <u val="none"/>
        <vertAlign val="baseline"/>
        <sz val="8"/>
        <color theme="1"/>
        <name val="Calibri"/>
        <scheme val="minor"/>
      </font>
      <alignment horizontal="center" vertical="center" textRotation="0" indent="0" justifyLastLine="0" shrinkToFit="0" readingOrder="0"/>
    </dxf>
    <dxf>
      <font>
        <strike val="0"/>
        <outline val="0"/>
        <shadow val="0"/>
        <u val="none"/>
        <vertAlign val="baseline"/>
        <sz val="8"/>
        <color theme="1"/>
        <name val="Calibri"/>
        <scheme val="minor"/>
      </font>
      <alignment horizontal="center" vertical="center" textRotation="0" indent="0" justifyLastLine="0" shrinkToFit="0" readingOrder="0"/>
    </dxf>
    <dxf>
      <font>
        <strike val="0"/>
        <outline val="0"/>
        <shadow val="0"/>
        <u val="none"/>
        <vertAlign val="baseline"/>
        <sz val="8"/>
        <color theme="1"/>
        <name val="Calibri"/>
        <scheme val="minor"/>
      </font>
    </dxf>
    <dxf>
      <font>
        <strike val="0"/>
        <outline val="0"/>
        <shadow val="0"/>
        <u val="none"/>
        <vertAlign val="baseline"/>
        <sz val="8"/>
        <color theme="1"/>
        <name val="Calibri"/>
        <scheme val="minor"/>
      </font>
      <alignment horizontal="general" vertical="center" textRotation="0" wrapText="1" indent="0" justifyLastLine="0" shrinkToFit="0" readingOrder="0"/>
    </dxf>
    <dxf>
      <font>
        <strike val="0"/>
        <outline val="0"/>
        <shadow val="0"/>
        <u val="none"/>
        <vertAlign val="baseline"/>
        <sz val="8"/>
        <color theme="1"/>
        <name val="Calibri"/>
        <scheme val="minor"/>
      </font>
      <alignment horizontal="center" vertical="center" textRotation="0" wrapText="1" indent="0" justifyLastLine="0" shrinkToFit="0" readingOrder="0"/>
    </dxf>
    <dxf>
      <font>
        <strike val="0"/>
        <outline val="0"/>
        <shadow val="0"/>
        <u val="none"/>
        <vertAlign val="baseline"/>
        <sz val="8"/>
        <color theme="1"/>
        <name val="Calibri"/>
        <scheme val="minor"/>
      </font>
      <alignment horizontal="general" vertical="center" textRotation="0" wrapText="1" indent="0" justifyLastLine="0" shrinkToFit="0" readingOrder="0"/>
    </dxf>
    <dxf>
      <font>
        <strike val="0"/>
        <outline val="0"/>
        <shadow val="0"/>
        <u val="none"/>
        <vertAlign val="baseline"/>
        <sz val="8"/>
        <color theme="1"/>
        <name val="Calibri"/>
        <scheme val="minor"/>
      </font>
      <alignment horizontal="center" vertical="center" textRotation="0" wrapText="1" indent="0" justifyLastLine="0" shrinkToFit="0" readingOrder="0"/>
    </dxf>
    <dxf>
      <font>
        <strike val="0"/>
        <outline val="0"/>
        <shadow val="0"/>
        <u val="none"/>
        <vertAlign val="baseline"/>
        <sz val="8"/>
        <color theme="1"/>
        <name val="Calibri"/>
        <scheme val="minor"/>
      </font>
      <alignment horizontal="general" vertical="center" textRotation="0" wrapText="1" indent="0" justifyLastLine="0" shrinkToFit="0" readingOrder="0"/>
    </dxf>
    <dxf>
      <font>
        <strike val="0"/>
        <outline val="0"/>
        <shadow val="0"/>
        <u val="none"/>
        <vertAlign val="baseline"/>
        <sz val="8"/>
        <color theme="1"/>
        <name val="Calibri"/>
        <scheme val="minor"/>
      </font>
      <alignment horizontal="center" vertical="center" textRotation="0" wrapText="1" indent="0" justifyLastLine="0" shrinkToFit="0" readingOrder="0"/>
    </dxf>
    <dxf>
      <font>
        <strike val="0"/>
        <outline val="0"/>
        <shadow val="0"/>
        <u val="none"/>
        <vertAlign val="baseline"/>
        <sz val="8"/>
        <color theme="1"/>
        <name val="Calibri"/>
        <scheme val="minor"/>
      </font>
      <alignment horizontal="general" vertical="center" textRotation="0" wrapText="1" indent="0" justifyLastLine="0" shrinkToFit="0" readingOrder="0"/>
    </dxf>
    <dxf>
      <font>
        <strike val="0"/>
        <outline val="0"/>
        <shadow val="0"/>
        <u val="none"/>
        <vertAlign val="baseline"/>
        <sz val="8"/>
        <color theme="1"/>
        <name val="Calibri"/>
        <scheme val="minor"/>
      </font>
      <alignment horizontal="general" vertical="bottom" textRotation="0" wrapText="1" indent="0" justifyLastLine="0" shrinkToFit="0" readingOrder="0"/>
    </dxf>
    <dxf>
      <font>
        <strike val="0"/>
        <outline val="0"/>
        <shadow val="0"/>
        <u val="none"/>
        <vertAlign val="baseline"/>
        <sz val="8"/>
        <color theme="1"/>
        <name val="Calibri"/>
        <scheme val="minor"/>
      </font>
      <alignment horizontal="general" vertical="center" textRotation="0" wrapText="1" indent="0" justifyLastLine="0" shrinkToFit="0" readingOrder="0"/>
    </dxf>
    <dxf>
      <font>
        <strike val="0"/>
        <outline val="0"/>
        <shadow val="0"/>
        <u val="none"/>
        <vertAlign val="baseline"/>
        <sz val="8"/>
        <color theme="1"/>
        <name val="Calibri"/>
        <scheme val="minor"/>
      </font>
      <alignment horizontal="center" vertical="center" textRotation="0" wrapText="0" indent="0" justifyLastLine="0" shrinkToFit="0" readingOrder="0"/>
    </dxf>
    <dxf>
      <font>
        <strike val="0"/>
        <outline val="0"/>
        <shadow val="0"/>
        <u val="none"/>
        <vertAlign val="baseline"/>
        <sz val="8"/>
        <color theme="1"/>
        <name val="Calibri"/>
        <scheme val="minor"/>
      </font>
      <alignment horizontal="center" vertical="center" textRotation="0" wrapText="1" indent="0" justifyLastLine="0" shrinkToFit="0" readingOrder="0"/>
    </dxf>
    <dxf>
      <font>
        <strike val="0"/>
        <outline val="0"/>
        <shadow val="0"/>
        <u val="none"/>
        <vertAlign val="baseline"/>
        <sz val="8"/>
        <color theme="1"/>
        <name val="Calibri"/>
        <scheme val="minor"/>
      </font>
      <alignment horizontal="center" vertical="center" textRotation="0" wrapText="1" indent="0" justifyLastLine="0" shrinkToFit="0" readingOrder="0"/>
    </dxf>
    <dxf>
      <font>
        <strike val="0"/>
        <outline val="0"/>
        <shadow val="0"/>
        <u val="none"/>
        <vertAlign val="baseline"/>
        <sz val="8"/>
        <color theme="1"/>
        <name val="Calibri"/>
        <scheme val="minor"/>
      </font>
      <alignment horizontal="general" vertical="center" textRotation="0" wrapText="1" indent="0" justifyLastLine="0" shrinkToFit="0" readingOrder="0"/>
    </dxf>
    <dxf>
      <font>
        <strike val="0"/>
        <outline val="0"/>
        <shadow val="0"/>
        <u val="none"/>
        <vertAlign val="baseline"/>
        <sz val="8"/>
        <color theme="1"/>
        <name val="Calibri"/>
        <scheme val="minor"/>
      </font>
      <alignment horizontal="general" vertical="center" textRotation="0" wrapText="1" indent="0" justifyLastLine="0" shrinkToFit="0" readingOrder="0"/>
    </dxf>
    <dxf>
      <font>
        <strike val="0"/>
        <outline val="0"/>
        <shadow val="0"/>
        <u val="none"/>
        <vertAlign val="baseline"/>
        <sz val="8"/>
        <color theme="1"/>
        <name val="Calibri"/>
        <scheme val="minor"/>
      </font>
    </dxf>
    <dxf>
      <font>
        <b val="0"/>
        <i val="0"/>
        <strike val="0"/>
        <condense val="0"/>
        <extend val="0"/>
        <outline val="0"/>
        <shadow val="0"/>
        <u val="none"/>
        <vertAlign val="baseline"/>
        <sz val="8"/>
        <color theme="1"/>
        <name val="Arial"/>
        <scheme val="none"/>
      </font>
      <fill>
        <patternFill patternType="solid">
          <fgColor indexed="64"/>
          <bgColor theme="0" tint="-0.34998626667073579"/>
        </patternFill>
      </fill>
      <alignment horizontal="center" vertical="top" textRotation="0" wrapText="1" indent="0" justifyLastLine="0" shrinkToFit="0" readingOrder="0"/>
    </dxf>
    <dxf>
      <font>
        <strike val="0"/>
        <outline val="0"/>
        <shadow val="0"/>
        <u val="none"/>
        <vertAlign val="baseline"/>
        <sz val="8"/>
      </font>
      <alignment horizontal="center" textRotation="0" wrapText="0" indent="0" justifyLastLine="0" shrinkToFit="0" readingOrder="0"/>
    </dxf>
    <dxf>
      <font>
        <strike val="0"/>
        <outline val="0"/>
        <shadow val="0"/>
        <u val="none"/>
        <vertAlign val="baseline"/>
        <sz val="8"/>
      </font>
      <alignment horizontal="center" textRotation="0" wrapText="0" indent="0" justifyLastLine="0" shrinkToFit="0" readingOrder="0"/>
    </dxf>
    <dxf>
      <font>
        <strike val="0"/>
        <outline val="0"/>
        <shadow val="0"/>
        <u val="none"/>
        <vertAlign val="baseline"/>
        <sz val="8"/>
      </font>
      <alignment horizontal="center" textRotation="0" wrapText="0" indent="0" justifyLastLine="0" shrinkToFit="0" readingOrder="0"/>
    </dxf>
    <dxf>
      <font>
        <strike val="0"/>
        <outline val="0"/>
        <shadow val="0"/>
        <u val="none"/>
        <vertAlign val="baseline"/>
        <sz val="8"/>
      </font>
      <alignment horizontal="center" textRotation="0" wrapText="0" indent="0" justifyLastLine="0" shrinkToFit="0" readingOrder="0"/>
    </dxf>
    <dxf>
      <font>
        <strike val="0"/>
        <outline val="0"/>
        <shadow val="0"/>
        <u val="none"/>
        <vertAlign val="baseline"/>
        <sz val="8"/>
      </font>
      <alignment horizontal="center" textRotation="0" wrapText="0" indent="0" justifyLastLine="0" shrinkToFit="0" readingOrder="0"/>
    </dxf>
    <dxf>
      <font>
        <strike val="0"/>
        <outline val="0"/>
        <shadow val="0"/>
        <u val="none"/>
        <vertAlign val="baseline"/>
        <sz val="8"/>
      </font>
      <alignment horizontal="center" textRotation="0" wrapText="0" indent="0" justifyLastLine="0" shrinkToFit="0" readingOrder="0"/>
    </dxf>
    <dxf>
      <font>
        <strike val="0"/>
        <outline val="0"/>
        <shadow val="0"/>
        <u val="none"/>
        <vertAlign val="baseline"/>
        <sz val="8"/>
      </font>
      <alignment horizontal="center" textRotation="0" wrapText="0" indent="0" justifyLastLine="0" shrinkToFit="0" readingOrder="0"/>
    </dxf>
    <dxf>
      <font>
        <strike val="0"/>
        <outline val="0"/>
        <shadow val="0"/>
        <u val="none"/>
        <vertAlign val="baseline"/>
        <sz val="8"/>
      </font>
      <alignment horizontal="center" textRotation="0" wrapText="0" indent="0" justifyLastLine="0" shrinkToFit="0" readingOrder="0"/>
    </dxf>
    <dxf>
      <font>
        <strike val="0"/>
        <outline val="0"/>
        <shadow val="0"/>
        <u val="none"/>
        <vertAlign val="baseline"/>
        <sz val="8"/>
      </font>
      <alignment horizontal="center" textRotation="0" wrapText="0" indent="0" justifyLastLine="0" shrinkToFit="0" readingOrder="0"/>
    </dxf>
    <dxf>
      <font>
        <strike val="0"/>
        <outline val="0"/>
        <shadow val="0"/>
        <u val="none"/>
        <vertAlign val="baseline"/>
        <sz val="8"/>
      </font>
      <alignment horizontal="center" textRotation="0" wrapText="0" indent="0" justifyLastLine="0" shrinkToFit="0" readingOrder="0"/>
    </dxf>
    <dxf>
      <font>
        <strike val="0"/>
        <outline val="0"/>
        <shadow val="0"/>
        <u val="none"/>
        <vertAlign val="baseline"/>
        <sz val="8"/>
      </font>
      <alignment horizontal="general" vertical="bottom" textRotation="0" wrapText="1" indent="0" justifyLastLine="0" shrinkToFit="0" readingOrder="0"/>
    </dxf>
    <dxf>
      <font>
        <strike val="0"/>
        <outline val="0"/>
        <shadow val="0"/>
        <u val="none"/>
        <vertAlign val="baseline"/>
        <sz val="8"/>
      </font>
      <alignment horizontal="center" textRotation="0" wrapText="0" indent="0" justifyLastLine="0" shrinkToFit="0" readingOrder="0"/>
    </dxf>
    <dxf>
      <font>
        <strike val="0"/>
        <outline val="0"/>
        <shadow val="0"/>
        <u val="none"/>
        <vertAlign val="baseline"/>
        <sz val="8"/>
      </font>
      <alignment horizontal="center" textRotation="0" wrapText="0" indent="0" justifyLastLine="0" shrinkToFit="0" readingOrder="0"/>
    </dxf>
    <dxf>
      <font>
        <strike val="0"/>
        <outline val="0"/>
        <shadow val="0"/>
        <u val="none"/>
        <vertAlign val="baseline"/>
        <sz val="8"/>
      </font>
      <alignment horizontal="center" textRotation="0" wrapText="0" indent="0" justifyLastLine="0" shrinkToFit="0" readingOrder="0"/>
    </dxf>
    <dxf>
      <font>
        <strike val="0"/>
        <outline val="0"/>
        <shadow val="0"/>
        <u val="none"/>
        <vertAlign val="baseline"/>
        <sz val="8"/>
      </font>
    </dxf>
    <dxf>
      <font>
        <strike val="0"/>
        <outline val="0"/>
        <shadow val="0"/>
        <u val="none"/>
        <vertAlign val="baseline"/>
        <sz val="8"/>
      </font>
      <alignment horizontal="left" vertical="bottom" textRotation="0" wrapText="1" indent="0" justifyLastLine="0" shrinkToFit="0" readingOrder="0"/>
    </dxf>
    <dxf>
      <font>
        <strike val="0"/>
        <outline val="0"/>
        <shadow val="0"/>
        <u val="none"/>
        <vertAlign val="baseline"/>
        <sz val="8"/>
      </font>
      <alignment horizontal="center" vertical="bottom" textRotation="0" wrapText="1" indent="0" justifyLastLine="0" shrinkToFit="0" readingOrder="0"/>
    </dxf>
    <dxf>
      <font>
        <strike val="0"/>
        <outline val="0"/>
        <shadow val="0"/>
        <u val="none"/>
        <vertAlign val="baseline"/>
        <sz val="8"/>
      </font>
      <alignment horizontal="left" vertical="bottom" textRotation="0" wrapText="1" indent="0" justifyLastLine="0" shrinkToFit="0" readingOrder="0"/>
    </dxf>
    <dxf>
      <font>
        <strike val="0"/>
        <outline val="0"/>
        <shadow val="0"/>
        <u val="none"/>
        <vertAlign val="baseline"/>
        <sz val="8"/>
      </font>
      <alignment horizontal="center" vertical="bottom" textRotation="0" wrapText="1" indent="0" justifyLastLine="0" shrinkToFit="0" readingOrder="0"/>
    </dxf>
    <dxf>
      <font>
        <strike val="0"/>
        <outline val="0"/>
        <shadow val="0"/>
        <u val="none"/>
        <vertAlign val="baseline"/>
        <sz val="8"/>
      </font>
      <alignment horizontal="left" vertical="bottom" textRotation="0" wrapText="1"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alignment horizontal="left" vertical="bottom" textRotation="0" wrapText="1"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alignment horizontal="general" vertical="bottom" textRotation="0" wrapText="1" indent="0" justifyLastLine="0" shrinkToFit="0" readingOrder="0"/>
    </dxf>
    <dxf>
      <font>
        <strike val="0"/>
        <outline val="0"/>
        <shadow val="0"/>
        <u val="none"/>
        <vertAlign val="baseline"/>
        <sz val="8"/>
      </font>
      <alignment horizontal="center" textRotation="0" indent="0" justifyLastLine="0" shrinkToFit="0" readingOrder="0"/>
    </dxf>
    <dxf>
      <font>
        <strike val="0"/>
        <outline val="0"/>
        <shadow val="0"/>
        <u val="none"/>
        <vertAlign val="baseline"/>
        <sz val="8"/>
      </font>
      <alignment horizontal="center" vertical="bottom" textRotation="0" wrapText="1" indent="0" justifyLastLine="0" shrinkToFit="0" readingOrder="0"/>
    </dxf>
    <dxf>
      <font>
        <strike val="0"/>
        <outline val="0"/>
        <shadow val="0"/>
        <u val="none"/>
        <vertAlign val="baseline"/>
        <sz val="8"/>
      </font>
      <alignment horizontal="center" vertical="bottom" textRotation="0" wrapText="1" indent="0" justifyLastLine="0" shrinkToFit="0" readingOrder="0"/>
    </dxf>
    <dxf>
      <font>
        <strike val="0"/>
        <outline val="0"/>
        <shadow val="0"/>
        <u val="none"/>
        <vertAlign val="baseline"/>
        <sz val="8"/>
      </font>
      <alignment horizontal="left" vertical="bottom" textRotation="0" wrapText="1" indent="0" justifyLastLine="0" shrinkToFit="0" readingOrder="0"/>
    </dxf>
    <dxf>
      <font>
        <strike val="0"/>
        <outline val="0"/>
        <shadow val="0"/>
        <u val="none"/>
        <vertAlign val="baseline"/>
        <sz val="8"/>
      </font>
      <alignment horizontal="general" vertical="bottom" textRotation="0" wrapText="1" indent="0" justifyLastLine="0" shrinkToFit="0" readingOrder="0"/>
    </dxf>
    <dxf>
      <font>
        <strike val="0"/>
        <outline val="0"/>
        <shadow val="0"/>
        <u val="none"/>
        <vertAlign val="baseline"/>
        <sz val="8"/>
      </font>
    </dxf>
    <dxf>
      <font>
        <b val="0"/>
        <i val="0"/>
        <strike val="0"/>
        <condense val="0"/>
        <extend val="0"/>
        <outline val="0"/>
        <shadow val="0"/>
        <u val="none"/>
        <vertAlign val="baseline"/>
        <sz val="8"/>
        <color theme="1"/>
        <name val="Arial"/>
        <scheme val="none"/>
      </font>
      <fill>
        <patternFill patternType="solid">
          <fgColor indexed="64"/>
          <bgColor theme="0" tint="-0.34998626667073579"/>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strike val="0"/>
        <outline val="0"/>
        <shadow val="0"/>
        <u val="none"/>
        <vertAlign val="baseline"/>
        <sz val="8"/>
      </font>
      <alignment horizontal="center" vertical="center" textRotation="0" indent="0" justifyLastLine="0" shrinkToFit="0" readingOrder="0"/>
    </dxf>
    <dxf>
      <font>
        <strike val="0"/>
        <outline val="0"/>
        <shadow val="0"/>
        <u val="none"/>
        <vertAlign val="baseline"/>
        <sz val="8"/>
      </font>
      <alignment horizontal="center" vertical="center" textRotation="0" indent="0" justifyLastLine="0" shrinkToFit="0" readingOrder="0"/>
    </dxf>
    <dxf>
      <font>
        <strike val="0"/>
        <outline val="0"/>
        <shadow val="0"/>
        <u val="none"/>
        <vertAlign val="baseline"/>
        <sz val="8"/>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general" vertical="center" textRotation="0" wrapText="1" indent="0" justifyLastLine="0" shrinkToFit="0" readingOrder="0"/>
    </dxf>
    <dxf>
      <font>
        <strike val="0"/>
        <outline val="0"/>
        <shadow val="0"/>
        <u val="none"/>
        <vertAlign val="baseline"/>
        <sz val="8"/>
      </font>
      <alignment horizontal="center" vertical="center" textRotation="0"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center" vertical="center" textRotation="0" wrapText="0"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center" vertical="center" textRotation="0" indent="0" justifyLastLine="0" shrinkToFit="0" readingOrder="0"/>
    </dxf>
    <dxf>
      <font>
        <strike val="0"/>
        <outline val="0"/>
        <shadow val="0"/>
        <u val="none"/>
        <vertAlign val="baseline"/>
        <sz val="8"/>
      </font>
    </dxf>
    <dxf>
      <font>
        <b val="0"/>
        <i val="0"/>
        <strike val="0"/>
        <condense val="0"/>
        <extend val="0"/>
        <outline val="0"/>
        <shadow val="0"/>
        <u val="none"/>
        <vertAlign val="baseline"/>
        <sz val="8"/>
        <color theme="1"/>
        <name val="Arial"/>
        <scheme val="none"/>
      </font>
      <fill>
        <patternFill patternType="solid">
          <fgColor indexed="64"/>
          <bgColor theme="0" tint="-0.34998626667073579"/>
        </patternFill>
      </fill>
      <alignment horizontal="center" vertical="top" textRotation="0" wrapText="1" indent="0" justifyLastLine="0" shrinkToFit="0" readingOrder="0"/>
    </dxf>
    <dxf>
      <font>
        <strike val="0"/>
        <outline val="0"/>
        <shadow val="0"/>
        <u val="none"/>
        <vertAlign val="baseline"/>
        <sz val="8"/>
      </font>
      <alignment horizontal="left" vertical="center" textRotation="0" wrapText="1" indent="0" justifyLastLine="0" shrinkToFit="0" readingOrder="0"/>
    </dxf>
    <dxf>
      <font>
        <strike val="0"/>
        <outline val="0"/>
        <shadow val="0"/>
        <u val="none"/>
        <vertAlign val="baseline"/>
        <sz val="8"/>
      </font>
      <alignment horizontal="center" vertical="center" textRotation="0" indent="0" justifyLastLine="0" shrinkToFit="0" readingOrder="0"/>
    </dxf>
    <dxf>
      <font>
        <strike val="0"/>
        <outline val="0"/>
        <shadow val="0"/>
        <u val="none"/>
        <vertAlign val="baseline"/>
        <sz val="8"/>
      </font>
      <alignment horizontal="center" vertical="center" textRotation="0" indent="0" justifyLastLine="0" shrinkToFit="0" readingOrder="0"/>
    </dxf>
    <dxf>
      <font>
        <strike val="0"/>
        <outline val="0"/>
        <shadow val="0"/>
        <u val="none"/>
        <vertAlign val="baseline"/>
        <sz val="8"/>
      </font>
      <numFmt numFmtId="0" formatCode="General"/>
      <alignment horizontal="center" vertical="center" textRotation="0" indent="0" justifyLastLine="0" shrinkToFit="0" readingOrder="0"/>
    </dxf>
    <dxf>
      <font>
        <strike val="0"/>
        <outline val="0"/>
        <shadow val="0"/>
        <u val="none"/>
        <vertAlign val="baseline"/>
        <sz val="8"/>
      </font>
      <numFmt numFmtId="19" formatCode="m/d/yyyy"/>
      <alignment horizontal="center" vertical="center" textRotation="0" wrapText="1" indent="0" justifyLastLine="0" shrinkToFit="0" readingOrder="0"/>
    </dxf>
    <dxf>
      <font>
        <strike val="0"/>
        <outline val="0"/>
        <shadow val="0"/>
        <u val="none"/>
        <vertAlign val="baseline"/>
        <sz val="8"/>
      </font>
      <alignment vertical="center" textRotation="0" indent="0" justifyLastLine="0" shrinkToFit="0" readingOrder="0"/>
    </dxf>
    <dxf>
      <font>
        <strike val="0"/>
        <outline val="0"/>
        <shadow val="0"/>
        <u val="none"/>
        <vertAlign val="baseline"/>
        <sz val="8"/>
      </font>
      <numFmt numFmtId="19" formatCode="m/d/yyyy"/>
      <alignment horizontal="center" vertical="center" textRotation="0" indent="0" justifyLastLine="0" shrinkToFit="0" readingOrder="0"/>
    </dxf>
    <dxf>
      <font>
        <strike val="0"/>
        <outline val="0"/>
        <shadow val="0"/>
        <u val="none"/>
        <vertAlign val="baseline"/>
        <sz val="8"/>
      </font>
      <alignment vertical="center" textRotation="0" indent="0" justifyLastLine="0" shrinkToFit="0" readingOrder="0"/>
    </dxf>
    <dxf>
      <font>
        <strike val="0"/>
        <outline val="0"/>
        <shadow val="0"/>
        <u val="none"/>
        <vertAlign val="baseline"/>
        <sz val="8"/>
      </font>
      <numFmt numFmtId="19" formatCode="m/d/yyyy"/>
      <alignment horizontal="center" vertical="center" textRotation="0" wrapText="0" indent="0" justifyLastLine="0" shrinkToFit="0" readingOrder="0"/>
    </dxf>
    <dxf>
      <font>
        <strike val="0"/>
        <outline val="0"/>
        <shadow val="0"/>
        <u val="none"/>
        <vertAlign val="baseline"/>
        <sz val="8"/>
      </font>
      <alignment horizontal="left" vertical="center" textRotation="0" indent="0" justifyLastLine="0" shrinkToFit="0" readingOrder="0"/>
    </dxf>
    <dxf>
      <font>
        <strike val="0"/>
        <outline val="0"/>
        <shadow val="0"/>
        <u val="none"/>
        <vertAlign val="baseline"/>
        <sz val="8"/>
      </font>
      <numFmt numFmtId="19" formatCode="m/d/yyyy"/>
      <alignment horizontal="center" vertical="center" textRotation="0" indent="0" justifyLastLine="0" shrinkToFit="0" readingOrder="0"/>
    </dxf>
    <dxf>
      <font>
        <strike val="0"/>
        <outline val="0"/>
        <shadow val="0"/>
        <u val="none"/>
        <vertAlign val="baseline"/>
        <sz val="8"/>
      </font>
      <alignment horizontal="left" vertical="center" textRotation="0" wrapText="1" indent="0" justifyLastLine="0" shrinkToFit="0" readingOrder="0"/>
    </dxf>
    <dxf>
      <font>
        <strike val="0"/>
        <outline val="0"/>
        <shadow val="0"/>
        <u val="none"/>
        <vertAlign val="baseline"/>
        <sz val="8"/>
      </font>
      <numFmt numFmtId="19" formatCode="m/d/yyyy"/>
      <alignment horizontal="center" vertical="center" textRotation="0" indent="0" justifyLastLine="0" shrinkToFit="0" readingOrder="0"/>
    </dxf>
    <dxf>
      <font>
        <strike val="0"/>
        <outline val="0"/>
        <shadow val="0"/>
        <u val="none"/>
        <vertAlign val="baseline"/>
        <sz val="8"/>
      </font>
      <alignment horizontal="left" vertical="center" textRotation="0" indent="0" justifyLastLine="0" shrinkToFit="0" readingOrder="0"/>
    </dxf>
    <dxf>
      <font>
        <strike val="0"/>
        <outline val="0"/>
        <shadow val="0"/>
        <u val="none"/>
        <vertAlign val="baseline"/>
        <sz val="8"/>
      </font>
      <alignment horizontal="center" vertical="center" textRotation="0" indent="0" justifyLastLine="0" shrinkToFit="0" readingOrder="0"/>
    </dxf>
    <dxf>
      <font>
        <strike val="0"/>
        <outline val="0"/>
        <shadow val="0"/>
        <u val="none"/>
        <vertAlign val="baseline"/>
        <sz val="8"/>
      </font>
      <numFmt numFmtId="19" formatCode="m/d/yyyy"/>
      <alignment horizontal="center" vertical="center" textRotation="0" wrapText="1"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numFmt numFmtId="0" formatCode="General"/>
      <alignment vertical="center" textRotation="0" wrapText="1" indent="0" justifyLastLine="0" shrinkToFit="0" readingOrder="0"/>
    </dxf>
    <dxf>
      <font>
        <strike val="0"/>
        <outline val="0"/>
        <shadow val="0"/>
        <u val="none"/>
        <vertAlign val="baseline"/>
        <sz val="8"/>
      </font>
      <numFmt numFmtId="0" formatCode="General"/>
      <alignment horizontal="general" vertical="center" textRotation="0" wrapText="1" indent="0" justifyLastLine="0" shrinkToFit="0" readingOrder="0"/>
    </dxf>
    <dxf>
      <font>
        <strike val="0"/>
        <outline val="0"/>
        <shadow val="0"/>
        <u val="none"/>
        <vertAlign val="baseline"/>
        <sz val="8"/>
      </font>
      <numFmt numFmtId="0" formatCode="General"/>
      <alignment horizontal="center" vertical="center" textRotation="0" wrapText="1"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alignment vertical="center" textRotation="0" indent="0" justifyLastLine="0" shrinkToFit="0" readingOrder="0"/>
    </dxf>
    <dxf>
      <font>
        <b val="0"/>
        <i val="0"/>
        <strike val="0"/>
        <condense val="0"/>
        <extend val="0"/>
        <outline val="0"/>
        <shadow val="0"/>
        <u val="none"/>
        <vertAlign val="baseline"/>
        <sz val="8"/>
        <color theme="1"/>
        <name val="Arial"/>
        <scheme val="none"/>
      </font>
      <fill>
        <patternFill patternType="solid">
          <fgColor indexed="64"/>
          <bgColor theme="0" tint="-0.34998626667073579"/>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9.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1" Type="http://schemas.openxmlformats.org/officeDocument/2006/relationships/image" Target="../media/image7.jpeg"/></Relationships>
</file>

<file path=xl/drawings/_rels/drawing8.xml.rels><?xml version="1.0" encoding="UTF-8" standalone="yes"?>
<Relationships xmlns="http://schemas.openxmlformats.org/package/2006/relationships"><Relationship Id="rId1" Type="http://schemas.openxmlformats.org/officeDocument/2006/relationships/image" Target="../media/image8.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66673</xdr:colOff>
      <xdr:row>0</xdr:row>
      <xdr:rowOff>66674</xdr:rowOff>
    </xdr:from>
    <xdr:to>
      <xdr:col>0</xdr:col>
      <xdr:colOff>1343024</xdr:colOff>
      <xdr:row>2</xdr:row>
      <xdr:rowOff>186419</xdr:rowOff>
    </xdr:to>
    <xdr:pic>
      <xdr:nvPicPr>
        <xdr:cNvPr id="2" name="Picture 1" descr="A-Santander-negativo_RGB [Convertid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3" y="66674"/>
          <a:ext cx="1276351" cy="5007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xdr:col>
      <xdr:colOff>66675</xdr:colOff>
      <xdr:row>0</xdr:row>
      <xdr:rowOff>123825</xdr:rowOff>
    </xdr:from>
    <xdr:ext cx="5600700" cy="342786"/>
    <xdr:sp macro="" textlink="">
      <xdr:nvSpPr>
        <xdr:cNvPr id="3" name="TextBox 2"/>
        <xdr:cNvSpPr txBox="1"/>
      </xdr:nvSpPr>
      <xdr:spPr>
        <a:xfrm>
          <a:off x="3248025" y="123825"/>
          <a:ext cx="56007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0" i="0">
              <a:solidFill>
                <a:schemeClr val="bg1"/>
              </a:solidFill>
              <a:latin typeface="+mn-lt"/>
            </a:rPr>
            <a:t>CART- </a:t>
          </a:r>
          <a:r>
            <a:rPr lang="en-US" sz="1600" b="0" i="0" baseline="0">
              <a:solidFill>
                <a:schemeClr val="bg1"/>
              </a:solidFill>
              <a:latin typeface="+mn-lt"/>
            </a:rPr>
            <a:t>Deliverable Inventory Instructions</a:t>
          </a:r>
          <a:endParaRPr lang="en-US" sz="1600" b="0" i="0">
            <a:solidFill>
              <a:schemeClr val="bg1"/>
            </a:solidFill>
            <a:latin typeface="+mn-lt"/>
          </a:endParaRPr>
        </a:p>
      </xdr:txBody>
    </xdr:sp>
    <xdr:clientData/>
  </xdr:oneCellAnchor>
  <xdr:oneCellAnchor>
    <xdr:from>
      <xdr:col>0</xdr:col>
      <xdr:colOff>219075</xdr:colOff>
      <xdr:row>4</xdr:row>
      <xdr:rowOff>9525</xdr:rowOff>
    </xdr:from>
    <xdr:ext cx="7105650" cy="4197431"/>
    <xdr:sp macro="" textlink="">
      <xdr:nvSpPr>
        <xdr:cNvPr id="4" name="TextBox 3"/>
        <xdr:cNvSpPr txBox="1"/>
      </xdr:nvSpPr>
      <xdr:spPr>
        <a:xfrm>
          <a:off x="219075" y="771525"/>
          <a:ext cx="7105650" cy="4197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latin typeface="Arial" panose="020B0604020202020204" pitchFamily="34" charset="0"/>
              <a:cs typeface="Arial" panose="020B0604020202020204" pitchFamily="34" charset="0"/>
            </a:rPr>
            <a:t>The CART Master Deliverable Inventory is a document to be used by each workstream</a:t>
          </a:r>
          <a:r>
            <a:rPr lang="en-US" sz="1100" baseline="0">
              <a:latin typeface="Arial" panose="020B0604020202020204" pitchFamily="34" charset="0"/>
              <a:cs typeface="Arial" panose="020B0604020202020204" pitchFamily="34" charset="0"/>
            </a:rPr>
            <a:t> to  document all year 1 deliverables  and associated milestones.</a:t>
          </a:r>
        </a:p>
        <a:p>
          <a:endParaRPr lang="en-US" sz="1100" baseline="0">
            <a:latin typeface="Arial" panose="020B0604020202020204" pitchFamily="34" charset="0"/>
            <a:cs typeface="Arial" panose="020B0604020202020204" pitchFamily="34" charset="0"/>
          </a:endParaRPr>
        </a:p>
        <a:p>
          <a:endParaRPr lang="en-US" sz="1100" baseline="0">
            <a:latin typeface="Arial" panose="020B0604020202020204" pitchFamily="34" charset="0"/>
            <a:cs typeface="Arial" panose="020B0604020202020204" pitchFamily="34" charset="0"/>
          </a:endParaRPr>
        </a:p>
        <a:p>
          <a:r>
            <a:rPr lang="en-US" sz="1100" baseline="0">
              <a:latin typeface="Arial" panose="020B0604020202020204" pitchFamily="34" charset="0"/>
              <a:cs typeface="Arial" panose="020B0604020202020204" pitchFamily="34" charset="0"/>
            </a:rPr>
            <a:t>The expectation is that all items defined as a Year 1 priority will have at least one concrete year 1 deliverable associated with them.  Each deliverable is expected to have between 1-5 major milestones associated with achieving the deliverable.  The number of milestones will vary based on the nature of the deliverables.</a:t>
          </a:r>
        </a:p>
        <a:p>
          <a:endParaRPr lang="en-US" sz="1100" baseline="0">
            <a:latin typeface="Arial" panose="020B0604020202020204" pitchFamily="34" charset="0"/>
            <a:cs typeface="Arial" panose="020B0604020202020204" pitchFamily="34" charset="0"/>
          </a:endParaRPr>
        </a:p>
        <a:p>
          <a:r>
            <a:rPr lang="en-US" sz="1100" b="1" baseline="0">
              <a:latin typeface="Arial" panose="020B0604020202020204" pitchFamily="34" charset="0"/>
              <a:cs typeface="Arial" panose="020B0604020202020204" pitchFamily="34" charset="0"/>
            </a:rPr>
            <a:t>To use the Deliverable Inventory and add a deliverable please do the following:</a:t>
          </a:r>
        </a:p>
        <a:p>
          <a:endParaRPr lang="en-US" sz="1100" b="1" baseline="0">
            <a:latin typeface="Arial" panose="020B0604020202020204" pitchFamily="34" charset="0"/>
            <a:cs typeface="Arial" panose="020B0604020202020204" pitchFamily="34" charset="0"/>
          </a:endParaRPr>
        </a:p>
        <a:p>
          <a:r>
            <a:rPr lang="en-US" sz="1000" b="1" baseline="0">
              <a:latin typeface="Arial" panose="020B0604020202020204" pitchFamily="34" charset="0"/>
              <a:cs typeface="Arial" panose="020B0604020202020204" pitchFamily="34" charset="0"/>
            </a:rPr>
            <a:t>1. Select the tab associated with your workstream</a:t>
          </a:r>
        </a:p>
        <a:p>
          <a:r>
            <a:rPr lang="en-US" sz="1000" b="1" baseline="0">
              <a:latin typeface="Arial" panose="020B0604020202020204" pitchFamily="34" charset="0"/>
              <a:cs typeface="Arial" panose="020B0604020202020204" pitchFamily="34" charset="0"/>
            </a:rPr>
            <a:t>2. In column A, select the Priority from the pull down menu that the deliverable you are creating is associated with</a:t>
          </a:r>
        </a:p>
        <a:p>
          <a:r>
            <a:rPr lang="en-US" sz="1000" b="1" baseline="0">
              <a:latin typeface="Arial" panose="020B0604020202020204" pitchFamily="34" charset="0"/>
              <a:cs typeface="Arial" panose="020B0604020202020204" pitchFamily="34" charset="0"/>
            </a:rPr>
            <a:t>3. Enter a description for the new deliverable in Column B, next to the priority you have just selected</a:t>
          </a:r>
        </a:p>
        <a:p>
          <a:r>
            <a:rPr lang="en-US" sz="1000" b="1" baseline="0">
              <a:latin typeface="Arial" panose="020B0604020202020204" pitchFamily="34" charset="0"/>
              <a:cs typeface="Arial" panose="020B0604020202020204" pitchFamily="34" charset="0"/>
            </a:rPr>
            <a:t>4. In Column C, please identify a proposed owner for the deliverable if it is currently known</a:t>
          </a:r>
        </a:p>
        <a:p>
          <a:r>
            <a:rPr lang="en-US" sz="1000" b="1" baseline="0">
              <a:latin typeface="Arial" panose="020B0604020202020204" pitchFamily="34" charset="0"/>
              <a:cs typeface="Arial" panose="020B0604020202020204" pitchFamily="34" charset="0"/>
            </a:rPr>
            <a:t>5. In Column D, please enter the proposed delivery date (if currently known)</a:t>
          </a:r>
        </a:p>
        <a:p>
          <a:r>
            <a:rPr lang="en-US" sz="1000" b="1" baseline="0">
              <a:latin typeface="Arial" panose="020B0604020202020204" pitchFamily="34" charset="0"/>
              <a:cs typeface="Arial" panose="020B0604020202020204" pitchFamily="34" charset="0"/>
            </a:rPr>
            <a:t>6. In column E, please identify if the deliverable has any IT dependency (if currently known)</a:t>
          </a:r>
        </a:p>
        <a:p>
          <a:r>
            <a:rPr lang="en-US" sz="1000" b="1" baseline="0">
              <a:latin typeface="Arial" panose="020B0604020202020204" pitchFamily="34" charset="0"/>
              <a:cs typeface="Arial" panose="020B0604020202020204" pitchFamily="34" charset="0"/>
            </a:rPr>
            <a:t>7. In columns F- O, please enter any associated milestones (and known dates) with the deliverable</a:t>
          </a:r>
        </a:p>
        <a:p>
          <a:r>
            <a:rPr lang="en-US" sz="1000" b="1" baseline="0">
              <a:latin typeface="Arial" panose="020B0604020202020204" pitchFamily="34" charset="0"/>
              <a:cs typeface="Arial" panose="020B0604020202020204" pitchFamily="34" charset="0"/>
            </a:rPr>
            <a:t>8. Columns P-S are intended to be completed later this week, but can be completed now if data is known</a:t>
          </a:r>
        </a:p>
        <a:p>
          <a:r>
            <a:rPr lang="en-US" sz="1000" b="1" baseline="0">
              <a:latin typeface="Arial" panose="020B0604020202020204" pitchFamily="34" charset="0"/>
              <a:cs typeface="Arial" panose="020B0604020202020204" pitchFamily="34" charset="0"/>
            </a:rPr>
            <a:t>9. To enter the next deliverable on the following line, repeats steps 1-8. </a:t>
          </a:r>
        </a:p>
        <a:p>
          <a:endParaRPr lang="en-US" sz="1100" b="1" baseline="0">
            <a:latin typeface="Arial" panose="020B0604020202020204" pitchFamily="34" charset="0"/>
            <a:cs typeface="Arial" panose="020B0604020202020204" pitchFamily="34" charset="0"/>
          </a:endParaRPr>
        </a:p>
        <a:p>
          <a:r>
            <a:rPr lang="en-US" sz="1100" b="0" baseline="0">
              <a:latin typeface="Arial" panose="020B0604020202020204" pitchFamily="34" charset="0"/>
              <a:cs typeface="Arial" panose="020B0604020202020204" pitchFamily="34" charset="0"/>
            </a:rPr>
            <a:t>Please note that you can have more than one deliverable associated with a priority. To do this, just select the priority in column A for as many deliverables that are associated with the priority. For example, if you have 5 deliverables associated with your first priority on your list, the first 5 lines in your inventory would have the same priority selected with a different deliverable on each line.</a:t>
          </a:r>
        </a:p>
        <a:p>
          <a:endParaRPr lang="en-US" sz="1100" b="1" baseline="0"/>
        </a:p>
        <a:p>
          <a:endParaRPr lang="en-US" sz="1100"/>
        </a:p>
      </xdr:txBody>
    </xdr:sp>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85724</xdr:rowOff>
    </xdr:from>
    <xdr:to>
      <xdr:col>0</xdr:col>
      <xdr:colOff>1592578</xdr:colOff>
      <xdr:row>2</xdr:row>
      <xdr:rowOff>123825</xdr:rowOff>
    </xdr:to>
    <xdr:pic>
      <xdr:nvPicPr>
        <xdr:cNvPr id="2" name="Picture 1" descr="A-Santander-negativo_RGB [Convertid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85724"/>
          <a:ext cx="1592578" cy="419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714375</xdr:colOff>
      <xdr:row>0</xdr:row>
      <xdr:rowOff>119763</xdr:rowOff>
    </xdr:from>
    <xdr:ext cx="5600700" cy="342786"/>
    <xdr:sp macro="" textlink="">
      <xdr:nvSpPr>
        <xdr:cNvPr id="3" name="TextBox 2"/>
        <xdr:cNvSpPr txBox="1"/>
      </xdr:nvSpPr>
      <xdr:spPr>
        <a:xfrm>
          <a:off x="3724275" y="119763"/>
          <a:ext cx="56007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0" i="0">
              <a:solidFill>
                <a:schemeClr val="bg1"/>
              </a:solidFill>
              <a:latin typeface="+mn-lt"/>
            </a:rPr>
            <a:t>CART Workstream</a:t>
          </a:r>
          <a:r>
            <a:rPr lang="en-US" sz="1600" b="0" i="0" baseline="0">
              <a:solidFill>
                <a:schemeClr val="bg1"/>
              </a:solidFill>
              <a:latin typeface="+mn-lt"/>
            </a:rPr>
            <a:t> Year 1 Requirements Initiative Mapping </a:t>
          </a:r>
          <a:endParaRPr lang="en-US" sz="1600" b="0" i="0">
            <a:solidFill>
              <a:schemeClr val="bg1"/>
            </a:solidFill>
            <a:latin typeface="+mn-lt"/>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76199</xdr:colOff>
      <xdr:row>0</xdr:row>
      <xdr:rowOff>66675</xdr:rowOff>
    </xdr:from>
    <xdr:to>
      <xdr:col>1</xdr:col>
      <xdr:colOff>590551</xdr:colOff>
      <xdr:row>2</xdr:row>
      <xdr:rowOff>133350</xdr:rowOff>
    </xdr:to>
    <xdr:pic>
      <xdr:nvPicPr>
        <xdr:cNvPr id="2" name="Picture 1" descr="A-Santander-negativo_RGB [Convertid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199" y="66675"/>
          <a:ext cx="1562102"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1419225</xdr:colOff>
      <xdr:row>0</xdr:row>
      <xdr:rowOff>85725</xdr:rowOff>
    </xdr:from>
    <xdr:ext cx="5600700" cy="342786"/>
    <xdr:sp macro="" textlink="">
      <xdr:nvSpPr>
        <xdr:cNvPr id="3" name="TextBox 2"/>
        <xdr:cNvSpPr txBox="1"/>
      </xdr:nvSpPr>
      <xdr:spPr>
        <a:xfrm>
          <a:off x="3924300" y="85725"/>
          <a:ext cx="56007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0" i="0">
              <a:solidFill>
                <a:schemeClr val="bg1"/>
              </a:solidFill>
              <a:latin typeface="+mn-lt"/>
            </a:rPr>
            <a:t>CART- Master Program Level </a:t>
          </a:r>
          <a:r>
            <a:rPr lang="en-US" sz="1600" b="0" i="0" baseline="0">
              <a:solidFill>
                <a:schemeClr val="bg1"/>
              </a:solidFill>
              <a:latin typeface="+mn-lt"/>
            </a:rPr>
            <a:t>Deliverable Inventory</a:t>
          </a:r>
          <a:endParaRPr lang="en-US" sz="1600" b="0" i="0">
            <a:solidFill>
              <a:schemeClr val="bg1"/>
            </a:solidFill>
            <a:latin typeface="+mn-lt"/>
          </a:endParaRP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19049</xdr:colOff>
      <xdr:row>0</xdr:row>
      <xdr:rowOff>66675</xdr:rowOff>
    </xdr:from>
    <xdr:to>
      <xdr:col>1</xdr:col>
      <xdr:colOff>133349</xdr:colOff>
      <xdr:row>2</xdr:row>
      <xdr:rowOff>133350</xdr:rowOff>
    </xdr:to>
    <xdr:pic>
      <xdr:nvPicPr>
        <xdr:cNvPr id="2" name="Picture 1" descr="A-Santander-negativo_RGB [Convertid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49" y="66675"/>
          <a:ext cx="12668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66675</xdr:colOff>
      <xdr:row>0</xdr:row>
      <xdr:rowOff>47625</xdr:rowOff>
    </xdr:from>
    <xdr:ext cx="5600700" cy="342786"/>
    <xdr:sp macro="" textlink="">
      <xdr:nvSpPr>
        <xdr:cNvPr id="3" name="TextBox 2"/>
        <xdr:cNvSpPr txBox="1"/>
      </xdr:nvSpPr>
      <xdr:spPr>
        <a:xfrm>
          <a:off x="4295775" y="47625"/>
          <a:ext cx="56007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0" i="0">
              <a:solidFill>
                <a:schemeClr val="bg1"/>
              </a:solidFill>
              <a:latin typeface="+mn-lt"/>
            </a:rPr>
            <a:t>CART- Finance Transformation</a:t>
          </a:r>
          <a:r>
            <a:rPr lang="en-US" sz="1600" b="0" i="0" baseline="0">
              <a:solidFill>
                <a:schemeClr val="bg1"/>
              </a:solidFill>
              <a:latin typeface="+mn-lt"/>
            </a:rPr>
            <a:t> Deliverable Inventory</a:t>
          </a:r>
          <a:endParaRPr lang="en-US" sz="1600" b="0" i="0">
            <a:solidFill>
              <a:schemeClr val="bg1"/>
            </a:solidFill>
            <a:latin typeface="+mn-lt"/>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2</xdr:col>
      <xdr:colOff>66675</xdr:colOff>
      <xdr:row>0</xdr:row>
      <xdr:rowOff>38100</xdr:rowOff>
    </xdr:from>
    <xdr:ext cx="5600700" cy="342786"/>
    <xdr:sp macro="" textlink="">
      <xdr:nvSpPr>
        <xdr:cNvPr id="3" name="TextBox 2"/>
        <xdr:cNvSpPr txBox="1"/>
      </xdr:nvSpPr>
      <xdr:spPr>
        <a:xfrm>
          <a:off x="3800475" y="38100"/>
          <a:ext cx="56007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0" i="0">
              <a:solidFill>
                <a:schemeClr val="bg1"/>
              </a:solidFill>
              <a:latin typeface="+mn-lt"/>
            </a:rPr>
            <a:t>CART- Risk Transformation</a:t>
          </a:r>
          <a:r>
            <a:rPr lang="en-US" sz="1600" b="0" i="0" baseline="0">
              <a:solidFill>
                <a:schemeClr val="bg1"/>
              </a:solidFill>
              <a:latin typeface="+mn-lt"/>
            </a:rPr>
            <a:t> Deliverable Inventory</a:t>
          </a:r>
          <a:endParaRPr lang="en-US" sz="1600" b="0" i="0">
            <a:solidFill>
              <a:schemeClr val="bg1"/>
            </a:solidFill>
            <a:latin typeface="+mn-lt"/>
          </a:endParaRPr>
        </a:p>
      </xdr:txBody>
    </xdr:sp>
    <xdr:clientData/>
  </xdr:oneCellAnchor>
  <xdr:twoCellAnchor editAs="oneCell">
    <xdr:from>
      <xdr:col>1</xdr:col>
      <xdr:colOff>0</xdr:colOff>
      <xdr:row>0</xdr:row>
      <xdr:rowOff>28575</xdr:rowOff>
    </xdr:from>
    <xdr:to>
      <xdr:col>1</xdr:col>
      <xdr:colOff>1266825</xdr:colOff>
      <xdr:row>2</xdr:row>
      <xdr:rowOff>133351</xdr:rowOff>
    </xdr:to>
    <xdr:pic>
      <xdr:nvPicPr>
        <xdr:cNvPr id="4" name="Picture 3" descr="A-Santander-negativo_RGB [Convertid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099" y="28575"/>
          <a:ext cx="1266825" cy="3905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66675</xdr:colOff>
      <xdr:row>0</xdr:row>
      <xdr:rowOff>47625</xdr:rowOff>
    </xdr:from>
    <xdr:ext cx="5600700" cy="342786"/>
    <xdr:sp macro="" textlink="">
      <xdr:nvSpPr>
        <xdr:cNvPr id="3" name="TextBox 2"/>
        <xdr:cNvSpPr txBox="1"/>
      </xdr:nvSpPr>
      <xdr:spPr>
        <a:xfrm>
          <a:off x="4181475" y="47625"/>
          <a:ext cx="56007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0" i="0">
              <a:solidFill>
                <a:schemeClr val="bg1"/>
              </a:solidFill>
              <a:latin typeface="+mn-lt"/>
            </a:rPr>
            <a:t>CART- Operational Risk</a:t>
          </a:r>
          <a:r>
            <a:rPr lang="en-US" sz="1600" b="0" i="0" baseline="0">
              <a:solidFill>
                <a:schemeClr val="bg1"/>
              </a:solidFill>
              <a:latin typeface="+mn-lt"/>
            </a:rPr>
            <a:t> Deliverable Inventory</a:t>
          </a:r>
          <a:endParaRPr lang="en-US" sz="1600" b="0" i="0">
            <a:solidFill>
              <a:schemeClr val="bg1"/>
            </a:solidFill>
            <a:latin typeface="+mn-lt"/>
          </a:endParaRPr>
        </a:p>
      </xdr:txBody>
    </xdr:sp>
    <xdr:clientData/>
  </xdr:oneCellAnchor>
  <xdr:twoCellAnchor editAs="oneCell">
    <xdr:from>
      <xdr:col>0</xdr:col>
      <xdr:colOff>38099</xdr:colOff>
      <xdr:row>0</xdr:row>
      <xdr:rowOff>28575</xdr:rowOff>
    </xdr:from>
    <xdr:to>
      <xdr:col>0</xdr:col>
      <xdr:colOff>1181100</xdr:colOff>
      <xdr:row>2</xdr:row>
      <xdr:rowOff>116051</xdr:rowOff>
    </xdr:to>
    <xdr:pic>
      <xdr:nvPicPr>
        <xdr:cNvPr id="6" name="Picture 5" descr="A-Santander-negativo_RGB [Convertid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099" y="28575"/>
          <a:ext cx="1143001" cy="3732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66673</xdr:colOff>
      <xdr:row>0</xdr:row>
      <xdr:rowOff>28575</xdr:rowOff>
    </xdr:from>
    <xdr:to>
      <xdr:col>0</xdr:col>
      <xdr:colOff>1247775</xdr:colOff>
      <xdr:row>2</xdr:row>
      <xdr:rowOff>85725</xdr:rowOff>
    </xdr:to>
    <xdr:pic>
      <xdr:nvPicPr>
        <xdr:cNvPr id="2" name="Picture 1" descr="A-Santander-negativo_RGB [Convertid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3" y="28575"/>
          <a:ext cx="1181102"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xdr:col>
      <xdr:colOff>66675</xdr:colOff>
      <xdr:row>0</xdr:row>
      <xdr:rowOff>123825</xdr:rowOff>
    </xdr:from>
    <xdr:ext cx="5600700" cy="342786"/>
    <xdr:sp macro="" textlink="">
      <xdr:nvSpPr>
        <xdr:cNvPr id="3" name="TextBox 2"/>
        <xdr:cNvSpPr txBox="1"/>
      </xdr:nvSpPr>
      <xdr:spPr>
        <a:xfrm>
          <a:off x="3248025" y="123825"/>
          <a:ext cx="56007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0" i="0">
              <a:solidFill>
                <a:schemeClr val="bg1"/>
              </a:solidFill>
              <a:latin typeface="+mn-lt"/>
            </a:rPr>
            <a:t>CART- Model Development </a:t>
          </a:r>
          <a:r>
            <a:rPr lang="en-US" sz="1600" b="0" i="0" baseline="0">
              <a:solidFill>
                <a:schemeClr val="bg1"/>
              </a:solidFill>
              <a:latin typeface="+mn-lt"/>
            </a:rPr>
            <a:t>Deliverable Inventory</a:t>
          </a:r>
          <a:endParaRPr lang="en-US" sz="1600" b="0" i="0">
            <a:solidFill>
              <a:schemeClr val="bg1"/>
            </a:solidFill>
            <a:latin typeface="+mn-lt"/>
          </a:endParaRP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114298</xdr:colOff>
      <xdr:row>0</xdr:row>
      <xdr:rowOff>28575</xdr:rowOff>
    </xdr:from>
    <xdr:to>
      <xdr:col>0</xdr:col>
      <xdr:colOff>1333500</xdr:colOff>
      <xdr:row>2</xdr:row>
      <xdr:rowOff>104775</xdr:rowOff>
    </xdr:to>
    <xdr:pic>
      <xdr:nvPicPr>
        <xdr:cNvPr id="2" name="Picture 1" descr="A-Santander-negativo_RGB [Convertid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298" y="28575"/>
          <a:ext cx="1219202"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xdr:col>
      <xdr:colOff>66675</xdr:colOff>
      <xdr:row>0</xdr:row>
      <xdr:rowOff>123825</xdr:rowOff>
    </xdr:from>
    <xdr:ext cx="5600700" cy="342786"/>
    <xdr:sp macro="" textlink="">
      <xdr:nvSpPr>
        <xdr:cNvPr id="3" name="TextBox 2"/>
        <xdr:cNvSpPr txBox="1"/>
      </xdr:nvSpPr>
      <xdr:spPr>
        <a:xfrm>
          <a:off x="3248025" y="123825"/>
          <a:ext cx="56007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0" i="0">
              <a:solidFill>
                <a:schemeClr val="bg1"/>
              </a:solidFill>
              <a:latin typeface="+mn-lt"/>
            </a:rPr>
            <a:t>CART- Model Risk Management </a:t>
          </a:r>
          <a:r>
            <a:rPr lang="en-US" sz="1600" b="0" i="0" baseline="0">
              <a:solidFill>
                <a:schemeClr val="bg1"/>
              </a:solidFill>
              <a:latin typeface="+mn-lt"/>
            </a:rPr>
            <a:t>Deliverable Inventory</a:t>
          </a:r>
          <a:endParaRPr lang="en-US" sz="1600" b="0" i="0">
            <a:solidFill>
              <a:schemeClr val="bg1"/>
            </a:solidFill>
            <a:latin typeface="+mn-lt"/>
          </a:endParaRPr>
        </a:p>
      </xdr:txBody>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0</xdr:col>
      <xdr:colOff>66674</xdr:colOff>
      <xdr:row>0</xdr:row>
      <xdr:rowOff>28576</xdr:rowOff>
    </xdr:from>
    <xdr:to>
      <xdr:col>0</xdr:col>
      <xdr:colOff>1771650</xdr:colOff>
      <xdr:row>2</xdr:row>
      <xdr:rowOff>123826</xdr:rowOff>
    </xdr:to>
    <xdr:pic>
      <xdr:nvPicPr>
        <xdr:cNvPr id="2" name="Picture 1" descr="A-Santander-negativo_RGB [Convertid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4" y="28576"/>
          <a:ext cx="1704976"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xdr:col>
      <xdr:colOff>66675</xdr:colOff>
      <xdr:row>0</xdr:row>
      <xdr:rowOff>57150</xdr:rowOff>
    </xdr:from>
    <xdr:ext cx="5600700" cy="342786"/>
    <xdr:sp macro="" textlink="">
      <xdr:nvSpPr>
        <xdr:cNvPr id="3" name="TextBox 2"/>
        <xdr:cNvSpPr txBox="1"/>
      </xdr:nvSpPr>
      <xdr:spPr>
        <a:xfrm>
          <a:off x="2676525" y="57150"/>
          <a:ext cx="56007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0" i="0">
              <a:solidFill>
                <a:schemeClr val="bg1"/>
              </a:solidFill>
              <a:latin typeface="+mn-lt"/>
            </a:rPr>
            <a:t>CART- Data &amp; IT </a:t>
          </a:r>
          <a:r>
            <a:rPr lang="en-US" sz="1600" b="0" i="0" baseline="0">
              <a:solidFill>
                <a:schemeClr val="bg1"/>
              </a:solidFill>
              <a:latin typeface="+mn-lt"/>
            </a:rPr>
            <a:t>Deliverable Inventory</a:t>
          </a:r>
          <a:endParaRPr lang="en-US" sz="1600" b="0" i="0">
            <a:solidFill>
              <a:schemeClr val="bg1"/>
            </a:solidFill>
            <a:latin typeface="+mn-lt"/>
          </a:endParaRPr>
        </a:p>
      </xdr:txBody>
    </xdr:sp>
    <xdr:clientData/>
  </xdr:oneCellAnchor>
  <xdr:oneCellAnchor>
    <xdr:from>
      <xdr:col>16</xdr:col>
      <xdr:colOff>9525</xdr:colOff>
      <xdr:row>0</xdr:row>
      <xdr:rowOff>152400</xdr:rowOff>
    </xdr:from>
    <xdr:ext cx="1439946" cy="264560"/>
    <xdr:sp macro="" textlink="">
      <xdr:nvSpPr>
        <xdr:cNvPr id="10" name="TextBox 9"/>
        <xdr:cNvSpPr txBox="1"/>
      </xdr:nvSpPr>
      <xdr:spPr>
        <a:xfrm>
          <a:off x="23088600" y="152400"/>
          <a:ext cx="14399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Expected By  5/15/15</a:t>
          </a:r>
        </a:p>
      </xdr:txBody>
    </xdr:sp>
    <xdr:clientData/>
  </xdr:oneCellAnchor>
</xdr:wsDr>
</file>

<file path=xl/drawings/drawing9.xml><?xml version="1.0" encoding="utf-8"?>
<xdr:wsDr xmlns:xdr="http://schemas.openxmlformats.org/drawingml/2006/spreadsheetDrawing" xmlns:a="http://schemas.openxmlformats.org/drawingml/2006/main">
  <xdr:twoCellAnchor editAs="oneCell">
    <xdr:from>
      <xdr:col>0</xdr:col>
      <xdr:colOff>66673</xdr:colOff>
      <xdr:row>0</xdr:row>
      <xdr:rowOff>28575</xdr:rowOff>
    </xdr:from>
    <xdr:to>
      <xdr:col>0</xdr:col>
      <xdr:colOff>590550</xdr:colOff>
      <xdr:row>2</xdr:row>
      <xdr:rowOff>142876</xdr:rowOff>
    </xdr:to>
    <xdr:pic>
      <xdr:nvPicPr>
        <xdr:cNvPr id="2" name="Picture 1" descr="A-Santander-negativo_RGB [Convertid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3" y="28575"/>
          <a:ext cx="1381127" cy="4857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xdr:col>
      <xdr:colOff>66675</xdr:colOff>
      <xdr:row>0</xdr:row>
      <xdr:rowOff>123825</xdr:rowOff>
    </xdr:from>
    <xdr:ext cx="5600700" cy="342786"/>
    <xdr:sp macro="" textlink="">
      <xdr:nvSpPr>
        <xdr:cNvPr id="3" name="TextBox 2"/>
        <xdr:cNvSpPr txBox="1"/>
      </xdr:nvSpPr>
      <xdr:spPr>
        <a:xfrm>
          <a:off x="1971675" y="123825"/>
          <a:ext cx="56007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0" i="0">
              <a:solidFill>
                <a:schemeClr val="bg1"/>
              </a:solidFill>
              <a:latin typeface="+mn-lt"/>
            </a:rPr>
            <a:t>CART- CCAR Unique </a:t>
          </a:r>
          <a:r>
            <a:rPr lang="en-US" sz="1600" b="0" i="0" baseline="0">
              <a:solidFill>
                <a:schemeClr val="bg1"/>
              </a:solidFill>
              <a:latin typeface="+mn-lt"/>
            </a:rPr>
            <a:t>Deliverable Inventory</a:t>
          </a:r>
          <a:endParaRPr lang="en-US" sz="1600" b="0" i="0">
            <a:solidFill>
              <a:schemeClr val="bg1"/>
            </a:solidFill>
            <a:latin typeface="+mn-lt"/>
          </a:endParaRPr>
        </a:p>
      </xdr:txBody>
    </xdr:sp>
    <xdr:clientData/>
  </xdr:oneCellAnchor>
  <xdr:twoCellAnchor editAs="oneCell">
    <xdr:from>
      <xdr:col>0</xdr:col>
      <xdr:colOff>66673</xdr:colOff>
      <xdr:row>0</xdr:row>
      <xdr:rowOff>28575</xdr:rowOff>
    </xdr:from>
    <xdr:to>
      <xdr:col>0</xdr:col>
      <xdr:colOff>590550</xdr:colOff>
      <xdr:row>2</xdr:row>
      <xdr:rowOff>142876</xdr:rowOff>
    </xdr:to>
    <xdr:pic>
      <xdr:nvPicPr>
        <xdr:cNvPr id="4" name="Picture 3" descr="A-Santander-negativo_RGB [Convertid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3" y="28575"/>
          <a:ext cx="1276352" cy="4857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66673</xdr:colOff>
      <xdr:row>0</xdr:row>
      <xdr:rowOff>28575</xdr:rowOff>
    </xdr:from>
    <xdr:to>
      <xdr:col>0</xdr:col>
      <xdr:colOff>590550</xdr:colOff>
      <xdr:row>2</xdr:row>
      <xdr:rowOff>142876</xdr:rowOff>
    </xdr:to>
    <xdr:pic>
      <xdr:nvPicPr>
        <xdr:cNvPr id="5" name="Picture 4" descr="A-Santander-negativo_RGB [Convertid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3" y="28575"/>
          <a:ext cx="1181102" cy="4857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66673</xdr:colOff>
      <xdr:row>0</xdr:row>
      <xdr:rowOff>28575</xdr:rowOff>
    </xdr:from>
    <xdr:to>
      <xdr:col>0</xdr:col>
      <xdr:colOff>590550</xdr:colOff>
      <xdr:row>2</xdr:row>
      <xdr:rowOff>142876</xdr:rowOff>
    </xdr:to>
    <xdr:pic>
      <xdr:nvPicPr>
        <xdr:cNvPr id="6" name="Picture 5" descr="A-Santander-negativo_RGB [Convertid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3" y="28575"/>
          <a:ext cx="1228727" cy="4857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104774</xdr:colOff>
      <xdr:row>0</xdr:row>
      <xdr:rowOff>9524</xdr:rowOff>
    </xdr:from>
    <xdr:to>
      <xdr:col>0</xdr:col>
      <xdr:colOff>590550</xdr:colOff>
      <xdr:row>2</xdr:row>
      <xdr:rowOff>121014</xdr:rowOff>
    </xdr:to>
    <xdr:pic>
      <xdr:nvPicPr>
        <xdr:cNvPr id="7" name="Picture 6" descr="A-Santander-negativo_RGB [Convertid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4" y="9524"/>
          <a:ext cx="1343026" cy="482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66674</xdr:colOff>
      <xdr:row>0</xdr:row>
      <xdr:rowOff>66674</xdr:rowOff>
    </xdr:from>
    <xdr:to>
      <xdr:col>0</xdr:col>
      <xdr:colOff>1543050</xdr:colOff>
      <xdr:row>2</xdr:row>
      <xdr:rowOff>184514</xdr:rowOff>
    </xdr:to>
    <xdr:pic>
      <xdr:nvPicPr>
        <xdr:cNvPr id="8" name="Picture 7" descr="A-Santander-negativo_RGB [Convertid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4" y="66674"/>
          <a:ext cx="1476376" cy="498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819292/Documents/CART/Central%20Team%20PMO/Constructing%20The%20CART%20Program%20Plan/Priority%20Planning/Interdependency%20Identification/May%2022%202015%20Responses/003%20-%20CART%20OpsRiskDeliverable%20Interdependency%200520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819292/AppData/Local/Microsoft/Windows/Temporary%20Internet%20Files/Content.Outlook/BX2A7YWG/Risk%20Transformation%20Deliverab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n819292/Documents/CART/Central%20Team%20PMO/Priority%20Planning/Deliverables/May%2012%20Responses/CART%20Deliverable%20FC%20IT%20Risk%2005122015%20150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n819292/Documents/CART/Central%20Team%20PMO/Priority%20Planning/Deliverables/May%2012%20Responses/draft%20-%20CART%20MRM%20-%20deliverables%20milestones%202015_051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hriya%20Palekar/AppData/Local/Microsoft/Windows/INetCache/Content.Outlook/7SZ2FJXZ/20150511%20v1336%20CART%20Deliverable%20Template_CCAR_vIK%2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n819292/Documents/CART/Central%20Team%20PMO/Priority%20Planning/Deliverables/May%2015%20Responses/20150517%20v0900%20Deliverables%20and%20Mileston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y Instructions"/>
      <sheetName val="Operational Risk"/>
      <sheetName val="Master Deliverable Inventory"/>
      <sheetName val="Data Sheet"/>
    </sheetNames>
    <sheetDataSet>
      <sheetData sheetId="0" refreshError="1"/>
      <sheetData sheetId="1" refreshError="1"/>
      <sheetData sheetId="2" refreshError="1"/>
      <sheetData sheetId="3">
        <row r="5">
          <cell r="E5" t="str">
            <v>Risk Transformation</v>
          </cell>
        </row>
        <row r="6">
          <cell r="E6" t="str">
            <v>Model Development</v>
          </cell>
        </row>
        <row r="7">
          <cell r="E7" t="str">
            <v>Model Risk Management</v>
          </cell>
        </row>
        <row r="8">
          <cell r="E8" t="str">
            <v>Finance Transformation</v>
          </cell>
        </row>
        <row r="9">
          <cell r="E9" t="str">
            <v>Non CART Workstream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y Instructions"/>
      <sheetName val="Risk Transformation"/>
      <sheetName val="Data Sheet"/>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y Instructions"/>
      <sheetName val="Finance Transformation"/>
      <sheetName val="Risk Transformation"/>
      <sheetName val="Operational Risk"/>
      <sheetName val="Model Development"/>
      <sheetName val="Model Risk Management"/>
      <sheetName val="Data &amp; IT"/>
      <sheetName val="Data 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y Instructions"/>
      <sheetName val="Finance Transformation"/>
      <sheetName val="Risk Transformation"/>
      <sheetName val="Operational Risk"/>
      <sheetName val="Model Development"/>
      <sheetName val="Model Risk Management"/>
      <sheetName val="Data &amp; IT"/>
      <sheetName val="Data 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y Instructions"/>
      <sheetName val="Finance Transformation"/>
      <sheetName val="Risk Transformation"/>
      <sheetName val="Operational Risk"/>
      <sheetName val="Model Development"/>
      <sheetName val="Model Risk Management"/>
      <sheetName val="Data &amp; IT"/>
      <sheetName val="CCAR"/>
      <sheetName val="Data Sheet"/>
    </sheetNames>
    <sheetDataSet>
      <sheetData sheetId="0"/>
      <sheetData sheetId="1"/>
      <sheetData sheetId="2"/>
      <sheetData sheetId="3"/>
      <sheetData sheetId="4"/>
      <sheetData sheetId="5"/>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y Instructions"/>
      <sheetName val="Finance Transformation"/>
      <sheetName val="Risk Transformation"/>
      <sheetName val="Operational Risk"/>
      <sheetName val="Model Development"/>
      <sheetName val="Model Risk Management"/>
      <sheetName val="Data &amp; IT"/>
      <sheetName val="CCAR"/>
      <sheetName val="Data Sheet"/>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ables/table1.xml><?xml version="1.0" encoding="utf-8"?>
<table xmlns="http://schemas.openxmlformats.org/spreadsheetml/2006/main" id="8" name="Table8" displayName="Table8" ref="A4:U334" totalsRowShown="0" headerRowDxfId="239" dataDxfId="238">
  <autoFilter ref="A4:U334"/>
  <tableColumns count="21">
    <tableColumn id="1" name="Workstream" dataDxfId="237"/>
    <tableColumn id="2" name="Sub Work-Stream" dataDxfId="236"/>
    <tableColumn id="3" name="Priority" dataDxfId="235"/>
    <tableColumn id="4" name="Deliverable" dataDxfId="234"/>
    <tableColumn id="5" name="Owner" dataDxfId="233"/>
    <tableColumn id="6" name="Proposed Date" dataDxfId="232">
      <calculatedColumnFormula>Table2[[#This Row],[Proposed Date]]</calculatedColumnFormula>
    </tableColumn>
    <tableColumn id="7" name="IT Dependency (Y/N)" dataDxfId="231"/>
    <tableColumn id="8" name="Milestone 1" dataDxfId="230"/>
    <tableColumn id="9" name="Proposed Date2" dataDxfId="229"/>
    <tableColumn id="10" name="Milestone 2 (If applicable)" dataDxfId="228"/>
    <tableColumn id="11" name="Proposed Date3" dataDxfId="227"/>
    <tableColumn id="12" name="Milestone 3 (If applicable)" dataDxfId="226"/>
    <tableColumn id="13" name="Proposed Date4" dataDxfId="225"/>
    <tableColumn id="14" name="Milestone 4 (If applicable)" dataDxfId="224"/>
    <tableColumn id="15" name="Proposed Date5" dataDxfId="223"/>
    <tableColumn id="16" name="Milestone 5 (If applicable)" dataDxfId="222"/>
    <tableColumn id="17" name="Proposed Date6" dataDxfId="221"/>
    <tableColumn id="18" name="Level of Effort/Complexity" dataDxfId="220">
      <calculatedColumnFormula>Table2[[#This Row],[Level of Effort/Complexity]]</calculatedColumnFormula>
    </tableColumn>
    <tableColumn id="19" name="Delivery Risk" dataDxfId="219"/>
    <tableColumn id="20" name="Resources Required" dataDxfId="218"/>
    <tableColumn id="21" name="Comments" dataDxfId="217"/>
  </tableColumns>
  <tableStyleInfo name="TableStyleLight21" showFirstColumn="0" showLastColumn="0" showRowStripes="1" showColumnStripes="0"/>
</table>
</file>

<file path=xl/tables/table2.xml><?xml version="1.0" encoding="utf-8"?>
<table xmlns="http://schemas.openxmlformats.org/spreadsheetml/2006/main" id="2" name="Table2" displayName="Table2" ref="A4:AF142" totalsRowShown="0" headerRowDxfId="216" dataDxfId="215">
  <tableColumns count="32">
    <tableColumn id="20" name="Initiative" dataDxfId="214"/>
    <tableColumn id="1" name="Priority" dataDxfId="213"/>
    <tableColumn id="2" name="Deliverable" dataDxfId="212"/>
    <tableColumn id="3" name="Owner" dataDxfId="211"/>
    <tableColumn id="4" name="Proposed Date" dataDxfId="210"/>
    <tableColumn id="5" name="IT Dependency (Y/N)" dataDxfId="209"/>
    <tableColumn id="6" name="Milestone 1" dataDxfId="208"/>
    <tableColumn id="7" name="Proposed Date2" dataDxfId="207"/>
    <tableColumn id="8" name="Milestone 2 (If applicable)" dataDxfId="206"/>
    <tableColumn id="9" name="Proposed Date3" dataDxfId="205"/>
    <tableColumn id="10" name="Milestone 3 (If applicable)" dataDxfId="204"/>
    <tableColumn id="11" name="Proposed Date4" dataDxfId="203"/>
    <tableColumn id="12" name="Milestone 4 (If applicable)" dataDxfId="202"/>
    <tableColumn id="13" name="Proposed Date5" dataDxfId="201"/>
    <tableColumn id="14" name="Milestone 5 (If applicable)" dataDxfId="200"/>
    <tableColumn id="15" name="Proposed Date6" dataDxfId="199"/>
    <tableColumn id="21" name="Milestone 6 " dataDxfId="198"/>
    <tableColumn id="24" name="Proposed Date7" dataDxfId="197"/>
    <tableColumn id="22" name="Milestone 7" dataDxfId="196"/>
    <tableColumn id="25" name="Propsoed Date8" dataDxfId="195"/>
    <tableColumn id="23" name="Milestone 8" dataDxfId="194"/>
    <tableColumn id="26" name="Proposed Date9" dataDxfId="193"/>
    <tableColumn id="27" name="Milestone 9" dataDxfId="192"/>
    <tableColumn id="28" name="Proposed Date10" dataDxfId="191"/>
    <tableColumn id="16" name="Level of Effort/Complexity" dataDxfId="190"/>
    <tableColumn id="17" name="Delivery Risk" dataDxfId="189"/>
    <tableColumn id="18" name="Resources Required" dataDxfId="188"/>
    <tableColumn id="40" name="Comments" dataDxfId="187"/>
    <tableColumn id="33" name="Workstream Interdependency" dataDxfId="186"/>
    <tableColumn id="34" name="Comment" dataDxfId="185"/>
    <tableColumn id="35" name="Workstream Interdependency 2" dataDxfId="184"/>
    <tableColumn id="36" name="Comment 2" dataDxfId="183"/>
  </tableColumns>
  <tableStyleInfo name="TableStyleLight21" showFirstColumn="0" showLastColumn="0" showRowStripes="1" showColumnStripes="0"/>
</table>
</file>

<file path=xl/tables/table3.xml><?xml version="1.0" encoding="utf-8"?>
<table xmlns="http://schemas.openxmlformats.org/spreadsheetml/2006/main" id="3" name="Table24" displayName="Table24" ref="B4:AD142" totalsRowShown="0" headerRowDxfId="182" dataDxfId="181">
  <tableColumns count="29">
    <tableColumn id="1" name="Priority" dataDxfId="180"/>
    <tableColumn id="2" name="Deliverable" dataDxfId="179"/>
    <tableColumn id="3" name="Owner" dataDxfId="178"/>
    <tableColumn id="4" name="Proposed Date" dataDxfId="177"/>
    <tableColumn id="5" name="IT Dependency (Y/N)" dataDxfId="176"/>
    <tableColumn id="6" name="Milestone 1" dataDxfId="175"/>
    <tableColumn id="7" name="Proposed Date2" dataDxfId="174"/>
    <tableColumn id="8" name="Milestone 2 (If applicable)" dataDxfId="173"/>
    <tableColumn id="9" name="Proposed Date3" dataDxfId="172"/>
    <tableColumn id="10" name="Milestone 3 (If applicable)" dataDxfId="171"/>
    <tableColumn id="11" name="Proposed Date4" dataDxfId="170"/>
    <tableColumn id="12" name="Milestone 4 (If applicable)" dataDxfId="169"/>
    <tableColumn id="13" name="Proposed Date5" dataDxfId="168"/>
    <tableColumn id="14" name="Milestone 5 (If applicable)" dataDxfId="167"/>
    <tableColumn id="15" name="Proposed Date6" dataDxfId="166"/>
    <tableColumn id="16" name="Level of Effort/Complexity" dataDxfId="165"/>
    <tableColumn id="17" name="Delivery Risk" dataDxfId="164"/>
    <tableColumn id="18" name="Resources Required" dataDxfId="163"/>
    <tableColumn id="19" name="Comments" dataDxfId="162"/>
    <tableColumn id="20" name="Workstream Interdependency" dataDxfId="161"/>
    <tableColumn id="21" name="Inter-dependency Comment" dataDxfId="160"/>
    <tableColumn id="22" name="Workstream Interdependency2" dataDxfId="159"/>
    <tableColumn id="23" name="Inter-dependency Comment2" dataDxfId="158"/>
    <tableColumn id="24" name="Workstream Interdependency3" dataDxfId="157"/>
    <tableColumn id="25" name="Inter-dependency Comment3" dataDxfId="156"/>
    <tableColumn id="26" name="Workstream Interdependency4" dataDxfId="155"/>
    <tableColumn id="27" name="Inter-dependency Comment4" dataDxfId="154"/>
    <tableColumn id="28" name="Workstream Interdependency5" dataDxfId="153"/>
    <tableColumn id="29" name="Inter-dependency Comment5" dataDxfId="152"/>
  </tableColumns>
  <tableStyleInfo name="TableStyleLight21" showFirstColumn="0" showLastColumn="0" showRowStripes="1" showColumnStripes="0"/>
</table>
</file>

<file path=xl/tables/table4.xml><?xml version="1.0" encoding="utf-8"?>
<table xmlns="http://schemas.openxmlformats.org/spreadsheetml/2006/main" id="4" name="Table245" displayName="Table245" ref="B4:AG144" totalsRowShown="0" headerRowDxfId="151" dataDxfId="150">
  <tableColumns count="32">
    <tableColumn id="1" name="Priority" dataDxfId="149"/>
    <tableColumn id="2" name="Deliverable" dataDxfId="148"/>
    <tableColumn id="3" name="Owner" dataDxfId="147"/>
    <tableColumn id="4" name="Proposed Date" dataDxfId="146"/>
    <tableColumn id="5" name="IT Dependency (Y/N)" dataDxfId="145"/>
    <tableColumn id="6" name="Milestone 1" dataDxfId="144"/>
    <tableColumn id="7" name="Proposed Date2" dataDxfId="143"/>
    <tableColumn id="8" name="Milestone 2 (If applicable)" dataDxfId="142"/>
    <tableColumn id="9" name="Proposed Date3" dataDxfId="141"/>
    <tableColumn id="10" name="Milestone 3 (If applicable)" dataDxfId="140"/>
    <tableColumn id="11" name="Proposed Date4" dataDxfId="139"/>
    <tableColumn id="12" name="Milestone 4 (If applicable)" dataDxfId="138"/>
    <tableColumn id="13" name="Proposed Date5" dataDxfId="137"/>
    <tableColumn id="14" name="Milestone 5 (If applicable)" dataDxfId="136"/>
    <tableColumn id="15" name="Proposed Date6" dataDxfId="135"/>
    <tableColumn id="16" name="Level of Effort/Complexity" dataDxfId="134"/>
    <tableColumn id="17" name="Delivery Risk" dataDxfId="133"/>
    <tableColumn id="18" name="Resources Required" dataDxfId="132"/>
    <tableColumn id="22" name="CCAR" dataDxfId="131"/>
    <tableColumn id="21" name="IHC" dataDxfId="130"/>
    <tableColumn id="20" name="ELS" dataDxfId="129"/>
    <tableColumn id="19" name="Comments" dataDxfId="128"/>
    <tableColumn id="23" name="Workstream Interdependency" dataDxfId="127"/>
    <tableColumn id="24" name="Inter-dependency Comment" dataDxfId="126"/>
    <tableColumn id="25" name="Workstream Interdependency2" dataDxfId="125"/>
    <tableColumn id="26" name="Inter-dependency Comment2" dataDxfId="124"/>
    <tableColumn id="27" name="Workstream Interdependency3" dataDxfId="123"/>
    <tableColumn id="28" name="Inter-dependency Comment3" dataDxfId="122"/>
    <tableColumn id="29" name="Workstream Interdependency4" dataDxfId="121"/>
    <tableColumn id="30" name="Inter-dependency Comment4" dataDxfId="120"/>
    <tableColumn id="31" name="Workstream Interdependency5" dataDxfId="119"/>
    <tableColumn id="32" name="Inter-dependency Comment5" dataDxfId="118"/>
  </tableColumns>
  <tableStyleInfo name="TableStyleLight21" showFirstColumn="0" showLastColumn="0" showRowStripes="1" showColumnStripes="0"/>
</table>
</file>

<file path=xl/tables/table5.xml><?xml version="1.0" encoding="utf-8"?>
<table xmlns="http://schemas.openxmlformats.org/spreadsheetml/2006/main" id="5" name="Table2456" displayName="Table2456" ref="A4:S150" totalsRowShown="0" headerRowDxfId="117" dataDxfId="116">
  <tableColumns count="19">
    <tableColumn id="1" name="Priority" dataDxfId="115"/>
    <tableColumn id="2" name="Deliverable" dataDxfId="114"/>
    <tableColumn id="3" name="Owner" dataDxfId="113"/>
    <tableColumn id="4" name="Proposed Date" dataDxfId="112"/>
    <tableColumn id="5" name="IT Dependency (Y/N)" dataDxfId="111"/>
    <tableColumn id="6" name="Milestone 1" dataDxfId="110"/>
    <tableColumn id="7" name="Proposed Date2" dataDxfId="109"/>
    <tableColumn id="8" name="Milestone 2 (If applicable)" dataDxfId="108"/>
    <tableColumn id="9" name="Proposed Date3" dataDxfId="107"/>
    <tableColumn id="10" name="Milestone 3 (If applicable)" dataDxfId="106"/>
    <tableColumn id="11" name="Proposed Date4" dataDxfId="105"/>
    <tableColumn id="12" name="Milestone 4 (If applicable)" dataDxfId="104"/>
    <tableColumn id="13" name="Proposed Date5" dataDxfId="103"/>
    <tableColumn id="14" name="Milestone 5 (If applicable)" dataDxfId="102"/>
    <tableColumn id="15" name="Proposed Date6" dataDxfId="101"/>
    <tableColumn id="16" name="Level of Effort/Complexity" dataDxfId="100"/>
    <tableColumn id="17" name="Delivery Risk" dataDxfId="99"/>
    <tableColumn id="18" name="Resources Required" dataDxfId="98"/>
    <tableColumn id="19" name="Comments" dataDxfId="97"/>
  </tableColumns>
  <tableStyleInfo name="TableStyleLight21" showFirstColumn="0" showLastColumn="0" showRowStripes="1" showColumnStripes="0"/>
</table>
</file>

<file path=xl/tables/table6.xml><?xml version="1.0" encoding="utf-8"?>
<table xmlns="http://schemas.openxmlformats.org/spreadsheetml/2006/main" id="6" name="Table24567" displayName="Table24567" ref="A4:AC150" totalsRowShown="0" headerRowDxfId="96" dataDxfId="95">
  <tableColumns count="29">
    <tableColumn id="1" name="Priority" dataDxfId="94"/>
    <tableColumn id="2" name="Deliverable" dataDxfId="93"/>
    <tableColumn id="3" name="Owner" dataDxfId="92"/>
    <tableColumn id="4" name="Proposed Date" dataDxfId="91"/>
    <tableColumn id="5" name="IT Dependency (Y/N)" dataDxfId="90"/>
    <tableColumn id="6" name="Milestone 1" dataDxfId="89"/>
    <tableColumn id="7" name="Proposed Date2" dataDxfId="88"/>
    <tableColumn id="8" name="Milestone 2 (If applicable)" dataDxfId="87"/>
    <tableColumn id="9" name="Proposed Date3" dataDxfId="86"/>
    <tableColumn id="10" name="Milestone 3 (If applicable)" dataDxfId="85"/>
    <tableColumn id="11" name="Proposed Date4" dataDxfId="84"/>
    <tableColumn id="12" name="Milestone 4 (If applicable)" dataDxfId="83"/>
    <tableColumn id="13" name="Proposed Date5" dataDxfId="82"/>
    <tableColumn id="14" name="Milestone 5 (If applicable)" dataDxfId="81"/>
    <tableColumn id="15" name="Proposed Date6" dataDxfId="80"/>
    <tableColumn id="16" name="Level of Effort/Complexity" dataDxfId="79"/>
    <tableColumn id="17" name="Delivery Risk" dataDxfId="78"/>
    <tableColumn id="18" name="Resources Required" dataDxfId="77"/>
    <tableColumn id="19" name="Comments" dataDxfId="76"/>
    <tableColumn id="20" name="Workstream Interdependency" dataDxfId="75"/>
    <tableColumn id="21" name="Inter-dependency Comment" dataDxfId="74"/>
    <tableColumn id="22" name="Workstream Interdependency2" dataDxfId="73"/>
    <tableColumn id="23" name="Inter-dependency Comment2" dataDxfId="72"/>
    <tableColumn id="24" name="Workstream Interdependency3" dataDxfId="71"/>
    <tableColumn id="25" name="Inter-dependency Comment3" dataDxfId="70"/>
    <tableColumn id="26" name="Workstream Interdependency4" dataDxfId="69"/>
    <tableColumn id="27" name="Inter-dependency Comment4" dataDxfId="68"/>
    <tableColumn id="28" name="Workstream Interdependency5" dataDxfId="67"/>
    <tableColumn id="29" name="Inter-dependency Comment5" dataDxfId="66"/>
  </tableColumns>
  <tableStyleInfo name="TableStyleLight21" showFirstColumn="0" showLastColumn="0" showRowStripes="1" showColumnStripes="0"/>
</table>
</file>

<file path=xl/tables/table7.xml><?xml version="1.0" encoding="utf-8"?>
<table xmlns="http://schemas.openxmlformats.org/spreadsheetml/2006/main" id="7" name="Table245678" displayName="Table245678" ref="A4:S150" totalsRowShown="0" headerRowDxfId="65" dataDxfId="64">
  <tableColumns count="19">
    <tableColumn id="1" name="Priority" dataDxfId="63"/>
    <tableColumn id="2" name="Deliverable" dataDxfId="62"/>
    <tableColumn id="3" name="Owner" dataDxfId="61"/>
    <tableColumn id="4" name="Proposed Date" dataDxfId="60"/>
    <tableColumn id="5" name="IT Dependency (Y/N)" dataDxfId="59"/>
    <tableColumn id="6" name="Milestone 1" dataDxfId="58"/>
    <tableColumn id="7" name="Proposed Date2" dataDxfId="57"/>
    <tableColumn id="8" name="Milestone 2 (If applicable)" dataDxfId="56"/>
    <tableColumn id="9" name="Proposed Date3" dataDxfId="55"/>
    <tableColumn id="10" name="Milestone 3 (If applicable)" dataDxfId="54"/>
    <tableColumn id="11" name="Proposed Date4" dataDxfId="53"/>
    <tableColumn id="12" name="Milestone 4 (If applicable)" dataDxfId="52"/>
    <tableColumn id="13" name="Proposed Date5" dataDxfId="51"/>
    <tableColumn id="14" name="Milestone 5 (If applicable)" dataDxfId="50"/>
    <tableColumn id="15" name="Proposed Date6" dataDxfId="49"/>
    <tableColumn id="16" name="Level of Effort/Complexity" dataDxfId="48"/>
    <tableColumn id="17" name="Delivery Risk" dataDxfId="47"/>
    <tableColumn id="18" name="Resources Required" dataDxfId="46"/>
    <tableColumn id="19" name="Comments" dataDxfId="45"/>
  </tableColumns>
  <tableStyleInfo name="TableStyleLight21" showFirstColumn="0" showLastColumn="0" showRowStripes="1" showColumnStripes="0"/>
</table>
</file>

<file path=xl/tables/table8.xml><?xml version="1.0" encoding="utf-8"?>
<table xmlns="http://schemas.openxmlformats.org/spreadsheetml/2006/main" id="9" name="Table2456789" displayName="Table2456789" ref="A4:T118" totalsRowCount="1" headerRowDxfId="44" dataDxfId="43">
  <autoFilter ref="A4:T117"/>
  <tableColumns count="20">
    <tableColumn id="1" name="Priority" dataDxfId="42" totalsRowDxfId="41"/>
    <tableColumn id="2" name="Deliverable" dataDxfId="40" totalsRowDxfId="39"/>
    <tableColumn id="20" name="Workstream" dataDxfId="38" totalsRowDxfId="37"/>
    <tableColumn id="3" name="Owner" dataDxfId="36" totalsRowDxfId="35"/>
    <tableColumn id="4" name="Proposed Date" dataDxfId="34" totalsRowDxfId="33"/>
    <tableColumn id="5" name="IT Dependency (Y/N)" dataDxfId="32" totalsRowDxfId="31"/>
    <tableColumn id="6" name="Milestone 1" dataDxfId="30" totalsRowDxfId="29"/>
    <tableColumn id="7" name="Proposed Date2" dataDxfId="28" totalsRowDxfId="27"/>
    <tableColumn id="8" name="Milestone 2 (If applicable)" dataDxfId="26" totalsRowDxfId="25"/>
    <tableColumn id="9" name="Proposed Date3" dataDxfId="24" totalsRowDxfId="23"/>
    <tableColumn id="10" name="Milestone 3 (If applicable)" dataDxfId="22" totalsRowDxfId="21"/>
    <tableColumn id="11" name="Proposed Date4" dataDxfId="20" totalsRowDxfId="19"/>
    <tableColumn id="12" name="Milestone 4 (If applicable)" dataDxfId="18" totalsRowDxfId="17"/>
    <tableColumn id="13" name="Proposed Date5" dataDxfId="16" totalsRowDxfId="15"/>
    <tableColumn id="14" name="Milestone 5 (If applicable)" dataDxfId="14" totalsRowDxfId="13"/>
    <tableColumn id="15" name="Proposed Date6" dataDxfId="12" totalsRowDxfId="11"/>
    <tableColumn id="16" name="Level of Effort/Complexity" dataDxfId="10" totalsRowDxfId="9"/>
    <tableColumn id="17" name="Delivery Risk" dataDxfId="8" totalsRowDxfId="7"/>
    <tableColumn id="18" name="Resources Required" dataDxfId="6" totalsRowDxfId="5"/>
    <tableColumn id="19" name="Comments" dataDxfId="4" totalsRowDxfId="3"/>
  </tableColumns>
  <tableStyleInfo name="TableStyleLight21" showFirstColumn="0" showLastColumn="0" showRowStripes="1" showColumnStripes="0"/>
</table>
</file>

<file path=xl/tables/table9.xml><?xml version="1.0" encoding="utf-8"?>
<table xmlns="http://schemas.openxmlformats.org/spreadsheetml/2006/main" id="1" name="MasterHoriz" displayName="MasterHoriz" ref="A4:D221" totalsRowShown="0" headerRowDxfId="2">
  <tableColumns count="4">
    <tableColumn id="8" name="Workstream"/>
    <tableColumn id="1" name="Element" dataDxfId="1"/>
    <tableColumn id="2" name="Topic" dataDxfId="0"/>
    <tableColumn id="3" name="Year 1 Requirement"/>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sqref="A1:XFD3"/>
    </sheetView>
  </sheetViews>
  <sheetFormatPr defaultRowHeight="15" x14ac:dyDescent="0.25"/>
  <cols>
    <col min="1" max="1" width="27.85546875" customWidth="1"/>
    <col min="2" max="2" width="15.7109375" customWidth="1"/>
    <col min="3" max="3" width="24.140625" customWidth="1"/>
  </cols>
  <sheetData>
    <row r="1" spans="1:8" x14ac:dyDescent="0.25">
      <c r="A1" s="1"/>
      <c r="B1" s="9"/>
      <c r="C1" s="1"/>
      <c r="D1" s="10"/>
      <c r="E1" s="10"/>
      <c r="F1" s="10"/>
      <c r="G1" s="10"/>
      <c r="H1" s="10"/>
    </row>
    <row r="2" spans="1:8" x14ac:dyDescent="0.25">
      <c r="A2" s="1"/>
      <c r="B2" s="9"/>
      <c r="C2" s="1"/>
      <c r="D2" s="10"/>
      <c r="E2" s="10"/>
      <c r="F2" s="10"/>
      <c r="G2" s="10"/>
      <c r="H2" s="10"/>
    </row>
    <row r="3" spans="1:8" x14ac:dyDescent="0.25">
      <c r="A3" s="1"/>
      <c r="B3" s="10"/>
      <c r="C3" s="1"/>
      <c r="D3" s="10"/>
      <c r="E3" s="10"/>
      <c r="F3" s="10"/>
      <c r="G3" s="10"/>
      <c r="H3" s="10"/>
    </row>
    <row r="4" spans="1:8" x14ac:dyDescent="0.25">
      <c r="A4" s="11"/>
      <c r="B4" s="11"/>
      <c r="C4" s="11"/>
      <c r="D4" s="11"/>
      <c r="E4" s="11"/>
      <c r="F4" s="11"/>
      <c r="G4" s="11"/>
      <c r="H4" s="11"/>
    </row>
    <row r="5" spans="1:8" x14ac:dyDescent="0.25">
      <c r="A5" s="11"/>
      <c r="B5" s="11"/>
      <c r="C5" s="11"/>
      <c r="D5" s="11"/>
      <c r="E5" s="11"/>
      <c r="F5" s="11"/>
      <c r="G5" s="11"/>
      <c r="H5" s="11"/>
    </row>
    <row r="6" spans="1:8" x14ac:dyDescent="0.25">
      <c r="A6" s="11"/>
      <c r="B6" s="11"/>
      <c r="C6" s="11"/>
      <c r="D6" s="11"/>
      <c r="E6" s="11"/>
      <c r="F6" s="11"/>
      <c r="G6" s="11"/>
      <c r="H6" s="11"/>
    </row>
    <row r="7" spans="1:8" x14ac:dyDescent="0.25">
      <c r="A7" s="11"/>
      <c r="B7" s="11"/>
      <c r="C7" s="11"/>
      <c r="D7" s="11"/>
      <c r="E7" s="11"/>
      <c r="F7" s="11"/>
      <c r="G7" s="11"/>
      <c r="H7" s="11"/>
    </row>
    <row r="8" spans="1:8" x14ac:dyDescent="0.25">
      <c r="A8" s="11"/>
      <c r="B8" s="11"/>
      <c r="C8" s="11"/>
      <c r="D8" s="11"/>
      <c r="E8" s="11"/>
      <c r="F8" s="11"/>
      <c r="G8" s="11"/>
      <c r="H8" s="11"/>
    </row>
    <row r="9" spans="1:8" x14ac:dyDescent="0.25">
      <c r="A9" s="11"/>
      <c r="B9" s="11"/>
      <c r="C9" s="11"/>
      <c r="D9" s="11"/>
      <c r="E9" s="11"/>
      <c r="F9" s="11"/>
      <c r="G9" s="11"/>
      <c r="H9" s="11"/>
    </row>
    <row r="10" spans="1:8" x14ac:dyDescent="0.25">
      <c r="A10" s="11"/>
      <c r="B10" s="11"/>
      <c r="C10" s="11"/>
      <c r="D10" s="11"/>
      <c r="E10" s="11"/>
      <c r="F10" s="11"/>
      <c r="G10" s="11"/>
      <c r="H10" s="11"/>
    </row>
    <row r="11" spans="1:8" x14ac:dyDescent="0.25">
      <c r="A11" s="11"/>
      <c r="B11" s="11"/>
      <c r="C11" s="11"/>
      <c r="D11" s="11"/>
      <c r="E11" s="11"/>
      <c r="F11" s="11"/>
      <c r="G11" s="11"/>
      <c r="H11" s="11"/>
    </row>
    <row r="12" spans="1:8" x14ac:dyDescent="0.25">
      <c r="A12" s="11"/>
      <c r="B12" s="11"/>
      <c r="C12" s="11"/>
      <c r="D12" s="11"/>
      <c r="E12" s="11"/>
      <c r="F12" s="11"/>
      <c r="G12" s="11"/>
      <c r="H12" s="11"/>
    </row>
    <row r="13" spans="1:8" x14ac:dyDescent="0.25">
      <c r="A13" s="11"/>
      <c r="B13" s="11"/>
      <c r="C13" s="11"/>
      <c r="D13" s="11"/>
      <c r="E13" s="11"/>
      <c r="F13" s="11"/>
      <c r="G13" s="11"/>
      <c r="H13" s="11"/>
    </row>
    <row r="14" spans="1:8" x14ac:dyDescent="0.25">
      <c r="A14" s="11"/>
      <c r="B14" s="11"/>
      <c r="C14" s="11"/>
      <c r="D14" s="11"/>
      <c r="E14" s="11"/>
      <c r="F14" s="11"/>
      <c r="G14" s="11"/>
      <c r="H14" s="11"/>
    </row>
    <row r="15" spans="1:8" x14ac:dyDescent="0.25">
      <c r="A15" s="11"/>
      <c r="B15" s="11"/>
      <c r="C15" s="11"/>
      <c r="D15" s="11"/>
      <c r="E15" s="11"/>
      <c r="F15" s="11"/>
      <c r="G15" s="11"/>
      <c r="H15" s="11"/>
    </row>
    <row r="16" spans="1:8" x14ac:dyDescent="0.25">
      <c r="A16" s="11"/>
      <c r="B16" s="11"/>
      <c r="C16" s="11"/>
      <c r="D16" s="11"/>
      <c r="E16" s="11"/>
      <c r="F16" s="11"/>
      <c r="G16" s="11"/>
      <c r="H16" s="11"/>
    </row>
    <row r="17" spans="1:8" x14ac:dyDescent="0.25">
      <c r="A17" s="11"/>
      <c r="B17" s="11"/>
      <c r="C17" s="11"/>
      <c r="D17" s="11"/>
      <c r="E17" s="11"/>
      <c r="F17" s="11"/>
      <c r="G17" s="11"/>
      <c r="H17" s="11"/>
    </row>
    <row r="18" spans="1:8" x14ac:dyDescent="0.25">
      <c r="A18" s="11"/>
      <c r="B18" s="11"/>
      <c r="C18" s="11"/>
      <c r="D18" s="11"/>
      <c r="E18" s="11"/>
      <c r="F18" s="11"/>
      <c r="G18" s="11"/>
      <c r="H18" s="11"/>
    </row>
    <row r="19" spans="1:8" x14ac:dyDescent="0.25">
      <c r="A19" s="11"/>
      <c r="B19" s="11"/>
      <c r="C19" s="11"/>
      <c r="D19" s="11"/>
      <c r="E19" s="11"/>
      <c r="F19" s="11"/>
      <c r="G19" s="11"/>
      <c r="H19" s="11"/>
    </row>
    <row r="20" spans="1:8" x14ac:dyDescent="0.25">
      <c r="A20" s="11"/>
      <c r="B20" s="11"/>
      <c r="C20" s="11"/>
      <c r="D20" s="11"/>
      <c r="E20" s="11"/>
      <c r="F20" s="11"/>
      <c r="G20" s="11"/>
      <c r="H20" s="11"/>
    </row>
    <row r="21" spans="1:8" x14ac:dyDescent="0.25">
      <c r="A21" s="11"/>
      <c r="B21" s="11"/>
      <c r="C21" s="11"/>
      <c r="D21" s="11"/>
      <c r="E21" s="11"/>
      <c r="F21" s="11"/>
      <c r="G21" s="11"/>
      <c r="H21" s="11"/>
    </row>
    <row r="22" spans="1:8" x14ac:dyDescent="0.25">
      <c r="A22" s="11"/>
      <c r="B22" s="11"/>
      <c r="C22" s="11"/>
      <c r="D22" s="11"/>
      <c r="E22" s="11"/>
      <c r="F22" s="11"/>
      <c r="G22" s="11"/>
      <c r="H22" s="11"/>
    </row>
    <row r="23" spans="1:8" x14ac:dyDescent="0.25">
      <c r="A23" s="11"/>
      <c r="B23" s="11"/>
      <c r="C23" s="11"/>
      <c r="D23" s="11"/>
      <c r="E23" s="11"/>
      <c r="F23" s="11"/>
      <c r="G23" s="11"/>
      <c r="H23" s="11"/>
    </row>
    <row r="24" spans="1:8" x14ac:dyDescent="0.25">
      <c r="A24" s="11"/>
      <c r="B24" s="11"/>
      <c r="C24" s="11"/>
      <c r="D24" s="11"/>
      <c r="E24" s="11"/>
      <c r="F24" s="11"/>
      <c r="G24" s="11"/>
      <c r="H24" s="11"/>
    </row>
    <row r="25" spans="1:8" x14ac:dyDescent="0.25">
      <c r="A25" s="11"/>
      <c r="B25" s="11"/>
      <c r="C25" s="11"/>
      <c r="D25" s="11"/>
      <c r="E25" s="11"/>
      <c r="F25" s="11"/>
      <c r="G25" s="11"/>
      <c r="H25" s="11"/>
    </row>
    <row r="26" spans="1:8" x14ac:dyDescent="0.25">
      <c r="A26" s="11"/>
      <c r="B26" s="11"/>
      <c r="C26" s="11"/>
      <c r="D26" s="11"/>
      <c r="E26" s="11"/>
      <c r="F26" s="11"/>
      <c r="G26" s="11"/>
      <c r="H26" s="1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2" sqref="H22"/>
    </sheetView>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1"/>
  <sheetViews>
    <sheetView topLeftCell="A20" workbookViewId="0">
      <selection activeCell="D38" sqref="D38"/>
    </sheetView>
  </sheetViews>
  <sheetFormatPr defaultRowHeight="15" x14ac:dyDescent="0.25"/>
  <cols>
    <col min="1" max="1" width="24.85546875" customWidth="1"/>
    <col min="2" max="2" width="20.28515625" style="8" customWidth="1"/>
    <col min="3" max="3" width="29.28515625" customWidth="1"/>
    <col min="4" max="4" width="65" customWidth="1"/>
  </cols>
  <sheetData>
    <row r="1" spans="1:4" x14ac:dyDescent="0.25">
      <c r="A1" s="1"/>
      <c r="B1" s="2"/>
      <c r="C1" s="1"/>
      <c r="D1" s="1"/>
    </row>
    <row r="2" spans="1:4" x14ac:dyDescent="0.25">
      <c r="A2" s="1"/>
      <c r="B2" s="2"/>
      <c r="C2" s="1"/>
      <c r="D2" s="1"/>
    </row>
    <row r="3" spans="1:4" x14ac:dyDescent="0.25">
      <c r="A3" s="1"/>
      <c r="B3" s="2"/>
      <c r="C3" s="1"/>
      <c r="D3" s="1"/>
    </row>
    <row r="4" spans="1:4" ht="15.75" thickBot="1" x14ac:dyDescent="0.3">
      <c r="A4" s="3" t="s">
        <v>3</v>
      </c>
      <c r="B4" s="4" t="s">
        <v>2</v>
      </c>
      <c r="C4" s="4" t="s">
        <v>4</v>
      </c>
      <c r="D4" s="4" t="s">
        <v>5</v>
      </c>
    </row>
    <row r="5" spans="1:4" ht="48" customHeight="1" x14ac:dyDescent="0.25">
      <c r="A5" s="5" t="s">
        <v>6</v>
      </c>
      <c r="B5" s="6" t="s">
        <v>7</v>
      </c>
      <c r="C5" s="7" t="s">
        <v>7</v>
      </c>
      <c r="D5" s="6" t="s">
        <v>8</v>
      </c>
    </row>
    <row r="6" spans="1:4" ht="54" customHeight="1" x14ac:dyDescent="0.25">
      <c r="A6" s="5" t="s">
        <v>6</v>
      </c>
      <c r="B6" s="6" t="s">
        <v>7</v>
      </c>
      <c r="C6" s="7" t="s">
        <v>7</v>
      </c>
      <c r="D6" s="6" t="s">
        <v>9</v>
      </c>
    </row>
    <row r="7" spans="1:4" ht="22.5" x14ac:dyDescent="0.25">
      <c r="A7" s="5" t="s">
        <v>6</v>
      </c>
      <c r="B7" s="6" t="s">
        <v>10</v>
      </c>
      <c r="C7" s="7" t="s">
        <v>10</v>
      </c>
      <c r="D7" s="6" t="s">
        <v>11</v>
      </c>
    </row>
    <row r="8" spans="1:4" ht="22.5" x14ac:dyDescent="0.25">
      <c r="A8" s="5" t="s">
        <v>6</v>
      </c>
      <c r="B8" s="6" t="s">
        <v>10</v>
      </c>
      <c r="C8" s="7" t="s">
        <v>10</v>
      </c>
      <c r="D8" s="6" t="s">
        <v>12</v>
      </c>
    </row>
    <row r="9" spans="1:4" ht="22.5" x14ac:dyDescent="0.25">
      <c r="A9" s="5" t="s">
        <v>6</v>
      </c>
      <c r="B9" s="6" t="s">
        <v>10</v>
      </c>
      <c r="C9" s="7" t="s">
        <v>10</v>
      </c>
      <c r="D9" s="6" t="s">
        <v>13</v>
      </c>
    </row>
    <row r="10" spans="1:4" x14ac:dyDescent="0.25">
      <c r="A10" s="5" t="s">
        <v>6</v>
      </c>
      <c r="B10" s="6" t="s">
        <v>10</v>
      </c>
      <c r="C10" s="7" t="s">
        <v>10</v>
      </c>
      <c r="D10" s="6" t="s">
        <v>14</v>
      </c>
    </row>
    <row r="11" spans="1:4" ht="22.5" x14ac:dyDescent="0.25">
      <c r="A11" s="5" t="s">
        <v>6</v>
      </c>
      <c r="B11" s="6" t="s">
        <v>10</v>
      </c>
      <c r="C11" s="7" t="s">
        <v>10</v>
      </c>
      <c r="D11" s="6" t="s">
        <v>15</v>
      </c>
    </row>
    <row r="12" spans="1:4" ht="33.75" x14ac:dyDescent="0.25">
      <c r="A12" s="5" t="s">
        <v>6</v>
      </c>
      <c r="B12" s="6" t="s">
        <v>10</v>
      </c>
      <c r="C12" s="7" t="s">
        <v>10</v>
      </c>
      <c r="D12" s="6" t="s">
        <v>16</v>
      </c>
    </row>
    <row r="13" spans="1:4" ht="22.5" x14ac:dyDescent="0.25">
      <c r="A13" s="5" t="s">
        <v>6</v>
      </c>
      <c r="B13" s="6" t="s">
        <v>10</v>
      </c>
      <c r="C13" s="7" t="s">
        <v>10</v>
      </c>
      <c r="D13" s="6" t="s">
        <v>17</v>
      </c>
    </row>
    <row r="14" spans="1:4" x14ac:dyDescent="0.25">
      <c r="A14" s="5" t="s">
        <v>6</v>
      </c>
      <c r="B14" s="6" t="s">
        <v>10</v>
      </c>
      <c r="C14" s="7" t="s">
        <v>10</v>
      </c>
      <c r="D14" s="6" t="s">
        <v>18</v>
      </c>
    </row>
    <row r="15" spans="1:4" x14ac:dyDescent="0.25">
      <c r="A15" s="5" t="s">
        <v>6</v>
      </c>
      <c r="B15" s="6" t="s">
        <v>10</v>
      </c>
      <c r="C15" s="7" t="s">
        <v>10</v>
      </c>
      <c r="D15" s="6" t="s">
        <v>19</v>
      </c>
    </row>
    <row r="16" spans="1:4" ht="22.5" x14ac:dyDescent="0.25">
      <c r="A16" s="5" t="s">
        <v>6</v>
      </c>
      <c r="B16" s="6" t="s">
        <v>10</v>
      </c>
      <c r="C16" s="7" t="s">
        <v>10</v>
      </c>
      <c r="D16" s="6" t="s">
        <v>20</v>
      </c>
    </row>
    <row r="17" spans="1:4" ht="22.5" x14ac:dyDescent="0.25">
      <c r="A17" s="5" t="s">
        <v>6</v>
      </c>
      <c r="B17" s="6" t="s">
        <v>10</v>
      </c>
      <c r="C17" s="7" t="s">
        <v>10</v>
      </c>
      <c r="D17" s="6" t="s">
        <v>21</v>
      </c>
    </row>
    <row r="18" spans="1:4" x14ac:dyDescent="0.25">
      <c r="A18" s="5" t="s">
        <v>6</v>
      </c>
      <c r="B18" s="6" t="s">
        <v>22</v>
      </c>
      <c r="C18" s="7" t="s">
        <v>22</v>
      </c>
      <c r="D18" s="6" t="s">
        <v>23</v>
      </c>
    </row>
    <row r="19" spans="1:4" ht="22.5" x14ac:dyDescent="0.25">
      <c r="A19" s="5" t="s">
        <v>6</v>
      </c>
      <c r="B19" s="6" t="s">
        <v>22</v>
      </c>
      <c r="C19" s="7" t="s">
        <v>22</v>
      </c>
      <c r="D19" s="6" t="s">
        <v>24</v>
      </c>
    </row>
    <row r="20" spans="1:4" x14ac:dyDescent="0.25">
      <c r="A20" s="5" t="s">
        <v>6</v>
      </c>
      <c r="B20" s="6" t="s">
        <v>22</v>
      </c>
      <c r="C20" s="7" t="s">
        <v>22</v>
      </c>
      <c r="D20" s="6" t="s">
        <v>25</v>
      </c>
    </row>
    <row r="21" spans="1:4" x14ac:dyDescent="0.25">
      <c r="A21" s="5" t="s">
        <v>6</v>
      </c>
      <c r="B21" s="6" t="s">
        <v>22</v>
      </c>
      <c r="C21" s="7" t="s">
        <v>22</v>
      </c>
      <c r="D21" s="6" t="s">
        <v>26</v>
      </c>
    </row>
    <row r="22" spans="1:4" ht="22.5" x14ac:dyDescent="0.25">
      <c r="A22" s="5" t="s">
        <v>6</v>
      </c>
      <c r="B22" s="6" t="s">
        <v>22</v>
      </c>
      <c r="C22" s="7" t="s">
        <v>22</v>
      </c>
      <c r="D22" s="6" t="s">
        <v>27</v>
      </c>
    </row>
    <row r="23" spans="1:4" ht="45" x14ac:dyDescent="0.25">
      <c r="A23" s="5" t="s">
        <v>28</v>
      </c>
      <c r="B23" s="6" t="s">
        <v>29</v>
      </c>
      <c r="C23" s="7" t="s">
        <v>29</v>
      </c>
      <c r="D23" s="6" t="s">
        <v>1361</v>
      </c>
    </row>
    <row r="24" spans="1:4" x14ac:dyDescent="0.25">
      <c r="A24" s="5" t="s">
        <v>28</v>
      </c>
      <c r="B24" s="6" t="s">
        <v>29</v>
      </c>
      <c r="C24" s="7" t="s">
        <v>29</v>
      </c>
      <c r="D24" s="6" t="s">
        <v>1371</v>
      </c>
    </row>
    <row r="25" spans="1:4" x14ac:dyDescent="0.25">
      <c r="A25" s="5" t="s">
        <v>28</v>
      </c>
      <c r="B25" s="6" t="s">
        <v>29</v>
      </c>
      <c r="C25" s="7" t="s">
        <v>29</v>
      </c>
      <c r="D25" s="6" t="s">
        <v>30</v>
      </c>
    </row>
    <row r="26" spans="1:4" ht="25.5" customHeight="1" x14ac:dyDescent="0.25">
      <c r="A26" s="5" t="s">
        <v>28</v>
      </c>
      <c r="B26" s="6" t="s">
        <v>29</v>
      </c>
      <c r="C26" s="7" t="s">
        <v>29</v>
      </c>
      <c r="D26" s="6" t="s">
        <v>1378</v>
      </c>
    </row>
    <row r="27" spans="1:4" ht="25.5" customHeight="1" x14ac:dyDescent="0.25">
      <c r="A27" s="5" t="s">
        <v>28</v>
      </c>
      <c r="B27" s="6" t="s">
        <v>29</v>
      </c>
      <c r="C27" s="7" t="s">
        <v>29</v>
      </c>
      <c r="D27" s="6" t="s">
        <v>1384</v>
      </c>
    </row>
    <row r="28" spans="1:4" x14ac:dyDescent="0.25">
      <c r="A28" s="5" t="s">
        <v>28</v>
      </c>
      <c r="B28" s="6" t="s">
        <v>29</v>
      </c>
      <c r="C28" s="7" t="s">
        <v>29</v>
      </c>
      <c r="D28" s="6" t="s">
        <v>31</v>
      </c>
    </row>
    <row r="29" spans="1:4" x14ac:dyDescent="0.25">
      <c r="A29" s="5"/>
      <c r="B29" s="6"/>
      <c r="C29" s="12"/>
      <c r="D29" s="6"/>
    </row>
    <row r="30" spans="1:4" x14ac:dyDescent="0.25">
      <c r="A30" s="5" t="s">
        <v>28</v>
      </c>
      <c r="B30" s="6" t="s">
        <v>29</v>
      </c>
      <c r="C30" s="7" t="s">
        <v>29</v>
      </c>
      <c r="D30" s="6" t="s">
        <v>32</v>
      </c>
    </row>
    <row r="31" spans="1:4" ht="20.25" customHeight="1" x14ac:dyDescent="0.25">
      <c r="A31" s="5" t="s">
        <v>28</v>
      </c>
      <c r="B31" s="6" t="s">
        <v>33</v>
      </c>
      <c r="C31" s="7" t="s">
        <v>33</v>
      </c>
      <c r="D31" s="6" t="s">
        <v>1389</v>
      </c>
    </row>
    <row r="32" spans="1:4" ht="20.25" customHeight="1" x14ac:dyDescent="0.25">
      <c r="A32" s="5" t="s">
        <v>28</v>
      </c>
      <c r="B32" s="6" t="s">
        <v>33</v>
      </c>
      <c r="C32" s="7" t="s">
        <v>33</v>
      </c>
      <c r="D32" s="6" t="s">
        <v>1397</v>
      </c>
    </row>
    <row r="33" spans="1:4" x14ac:dyDescent="0.25">
      <c r="A33" s="5" t="s">
        <v>28</v>
      </c>
      <c r="B33" s="6" t="s">
        <v>33</v>
      </c>
      <c r="C33" s="7" t="s">
        <v>33</v>
      </c>
      <c r="D33" s="6" t="s">
        <v>34</v>
      </c>
    </row>
    <row r="34" spans="1:4" x14ac:dyDescent="0.25">
      <c r="A34" s="5" t="s">
        <v>28</v>
      </c>
      <c r="B34" s="6" t="s">
        <v>33</v>
      </c>
      <c r="C34" s="7" t="s">
        <v>33</v>
      </c>
      <c r="D34" s="6" t="s">
        <v>1405</v>
      </c>
    </row>
    <row r="35" spans="1:4" x14ac:dyDescent="0.25">
      <c r="A35" s="5" t="s">
        <v>28</v>
      </c>
      <c r="B35" s="6" t="s">
        <v>33</v>
      </c>
      <c r="C35" s="7" t="s">
        <v>33</v>
      </c>
      <c r="D35" s="6" t="s">
        <v>35</v>
      </c>
    </row>
    <row r="36" spans="1:4" x14ac:dyDescent="0.25">
      <c r="A36" s="5" t="s">
        <v>28</v>
      </c>
      <c r="B36" s="6" t="s">
        <v>33</v>
      </c>
      <c r="C36" s="7" t="s">
        <v>33</v>
      </c>
      <c r="D36" s="6" t="s">
        <v>36</v>
      </c>
    </row>
    <row r="37" spans="1:4" x14ac:dyDescent="0.25">
      <c r="A37" s="5" t="s">
        <v>28</v>
      </c>
      <c r="B37" s="6" t="s">
        <v>37</v>
      </c>
      <c r="C37" s="7" t="s">
        <v>37</v>
      </c>
      <c r="D37" s="6" t="s">
        <v>38</v>
      </c>
    </row>
    <row r="38" spans="1:4" x14ac:dyDescent="0.25">
      <c r="A38" s="5" t="s">
        <v>28</v>
      </c>
      <c r="B38" s="6" t="s">
        <v>37</v>
      </c>
      <c r="C38" s="7" t="s">
        <v>37</v>
      </c>
      <c r="D38" s="6" t="s">
        <v>39</v>
      </c>
    </row>
    <row r="39" spans="1:4" x14ac:dyDescent="0.25">
      <c r="A39" s="5" t="s">
        <v>28</v>
      </c>
      <c r="B39" s="6" t="s">
        <v>37</v>
      </c>
      <c r="C39" s="7" t="s">
        <v>37</v>
      </c>
      <c r="D39" s="6" t="s">
        <v>40</v>
      </c>
    </row>
    <row r="40" spans="1:4" x14ac:dyDescent="0.25">
      <c r="A40" s="5" t="s">
        <v>28</v>
      </c>
      <c r="B40" s="6" t="s">
        <v>37</v>
      </c>
      <c r="C40" s="7" t="s">
        <v>37</v>
      </c>
      <c r="D40" s="6" t="s">
        <v>41</v>
      </c>
    </row>
    <row r="41" spans="1:4" ht="22.5" x14ac:dyDescent="0.25">
      <c r="A41" s="5" t="s">
        <v>42</v>
      </c>
      <c r="B41" s="6" t="s">
        <v>43</v>
      </c>
      <c r="C41" s="7" t="s">
        <v>44</v>
      </c>
      <c r="D41" s="6" t="s">
        <v>45</v>
      </c>
    </row>
    <row r="42" spans="1:4" ht="22.5" x14ac:dyDescent="0.25">
      <c r="A42" s="5" t="s">
        <v>42</v>
      </c>
      <c r="B42" s="6" t="s">
        <v>43</v>
      </c>
      <c r="C42" s="7" t="s">
        <v>44</v>
      </c>
      <c r="D42" s="6" t="s">
        <v>46</v>
      </c>
    </row>
    <row r="43" spans="1:4" ht="33.75" x14ac:dyDescent="0.25">
      <c r="A43" s="5" t="s">
        <v>42</v>
      </c>
      <c r="B43" s="6" t="s">
        <v>47</v>
      </c>
      <c r="C43" s="7" t="s">
        <v>48</v>
      </c>
      <c r="D43" s="6" t="s">
        <v>1102</v>
      </c>
    </row>
    <row r="44" spans="1:4" ht="22.5" x14ac:dyDescent="0.25">
      <c r="A44" s="5" t="s">
        <v>42</v>
      </c>
      <c r="B44" s="6" t="s">
        <v>47</v>
      </c>
      <c r="C44" s="7" t="s">
        <v>49</v>
      </c>
      <c r="D44" s="6" t="s">
        <v>50</v>
      </c>
    </row>
    <row r="45" spans="1:4" ht="22.5" x14ac:dyDescent="0.25">
      <c r="A45" s="5" t="s">
        <v>42</v>
      </c>
      <c r="B45" s="6" t="s">
        <v>47</v>
      </c>
      <c r="C45" s="7" t="s">
        <v>49</v>
      </c>
      <c r="D45" s="6" t="s">
        <v>51</v>
      </c>
    </row>
    <row r="46" spans="1:4" ht="22.5" x14ac:dyDescent="0.25">
      <c r="A46" s="5" t="s">
        <v>42</v>
      </c>
      <c r="B46" s="6" t="s">
        <v>47</v>
      </c>
      <c r="C46" s="7" t="s">
        <v>52</v>
      </c>
      <c r="D46" s="6" t="s">
        <v>53</v>
      </c>
    </row>
    <row r="47" spans="1:4" ht="24" customHeight="1" x14ac:dyDescent="0.25">
      <c r="A47" s="5" t="s">
        <v>42</v>
      </c>
      <c r="B47" s="6" t="s">
        <v>47</v>
      </c>
      <c r="C47" s="7" t="s">
        <v>54</v>
      </c>
      <c r="D47" s="6" t="s">
        <v>1116</v>
      </c>
    </row>
    <row r="48" spans="1:4" ht="22.5" x14ac:dyDescent="0.25">
      <c r="A48" s="5" t="s">
        <v>42</v>
      </c>
      <c r="B48" s="6" t="s">
        <v>47</v>
      </c>
      <c r="C48" s="7" t="s">
        <v>54</v>
      </c>
      <c r="D48" s="6" t="s">
        <v>55</v>
      </c>
    </row>
    <row r="49" spans="1:4" ht="33.75" x14ac:dyDescent="0.25">
      <c r="A49" s="5" t="s">
        <v>42</v>
      </c>
      <c r="B49" s="6" t="s">
        <v>47</v>
      </c>
      <c r="C49" s="7" t="s">
        <v>54</v>
      </c>
      <c r="D49" s="6" t="s">
        <v>56</v>
      </c>
    </row>
    <row r="50" spans="1:4" ht="22.5" x14ac:dyDescent="0.25">
      <c r="A50" s="5" t="s">
        <v>42</v>
      </c>
      <c r="B50" s="6" t="s">
        <v>47</v>
      </c>
      <c r="C50" s="7" t="s">
        <v>54</v>
      </c>
      <c r="D50" s="6" t="s">
        <v>57</v>
      </c>
    </row>
    <row r="51" spans="1:4" ht="22.5" x14ac:dyDescent="0.25">
      <c r="A51" s="5" t="s">
        <v>42</v>
      </c>
      <c r="B51" s="6" t="s">
        <v>58</v>
      </c>
      <c r="C51" s="7" t="s">
        <v>59</v>
      </c>
      <c r="D51" s="6" t="s">
        <v>60</v>
      </c>
    </row>
    <row r="52" spans="1:4" ht="22.5" x14ac:dyDescent="0.25">
      <c r="A52" s="5" t="s">
        <v>42</v>
      </c>
      <c r="B52" s="6" t="s">
        <v>58</v>
      </c>
      <c r="C52" s="7" t="s">
        <v>59</v>
      </c>
      <c r="D52" s="6" t="s">
        <v>61</v>
      </c>
    </row>
    <row r="53" spans="1:4" x14ac:dyDescent="0.25">
      <c r="A53" s="5" t="s">
        <v>42</v>
      </c>
      <c r="B53" s="6" t="s">
        <v>58</v>
      </c>
      <c r="C53" s="7" t="s">
        <v>62</v>
      </c>
      <c r="D53" s="6" t="s">
        <v>63</v>
      </c>
    </row>
    <row r="54" spans="1:4" ht="22.5" x14ac:dyDescent="0.25">
      <c r="A54" s="5" t="s">
        <v>42</v>
      </c>
      <c r="B54" s="6" t="s">
        <v>58</v>
      </c>
      <c r="C54" s="7" t="s">
        <v>64</v>
      </c>
      <c r="D54" s="6" t="s">
        <v>65</v>
      </c>
    </row>
    <row r="55" spans="1:4" ht="22.5" x14ac:dyDescent="0.25">
      <c r="A55" s="5" t="s">
        <v>42</v>
      </c>
      <c r="B55" s="6" t="s">
        <v>58</v>
      </c>
      <c r="C55" s="7" t="s">
        <v>64</v>
      </c>
      <c r="D55" s="6" t="s">
        <v>65</v>
      </c>
    </row>
    <row r="56" spans="1:4" x14ac:dyDescent="0.25">
      <c r="A56" s="5" t="s">
        <v>42</v>
      </c>
      <c r="B56" s="6" t="s">
        <v>58</v>
      </c>
      <c r="C56" s="7" t="s">
        <v>66</v>
      </c>
      <c r="D56" s="6" t="s">
        <v>67</v>
      </c>
    </row>
    <row r="57" spans="1:4" x14ac:dyDescent="0.25">
      <c r="A57" s="5" t="s">
        <v>42</v>
      </c>
      <c r="B57" s="6" t="s">
        <v>58</v>
      </c>
      <c r="C57" s="7" t="s">
        <v>66</v>
      </c>
      <c r="D57" s="6" t="s">
        <v>68</v>
      </c>
    </row>
    <row r="58" spans="1:4" x14ac:dyDescent="0.25">
      <c r="A58" s="5" t="s">
        <v>42</v>
      </c>
      <c r="B58" s="6" t="s">
        <v>58</v>
      </c>
      <c r="C58" s="7" t="s">
        <v>69</v>
      </c>
      <c r="D58" s="6" t="s">
        <v>70</v>
      </c>
    </row>
    <row r="59" spans="1:4" ht="22.5" x14ac:dyDescent="0.25">
      <c r="A59" s="5" t="s">
        <v>42</v>
      </c>
      <c r="B59" s="6" t="s">
        <v>58</v>
      </c>
      <c r="C59" s="7" t="s">
        <v>69</v>
      </c>
      <c r="D59" s="6" t="s">
        <v>71</v>
      </c>
    </row>
    <row r="60" spans="1:4" x14ac:dyDescent="0.25">
      <c r="A60" s="5" t="s">
        <v>42</v>
      </c>
      <c r="B60" s="6" t="s">
        <v>58</v>
      </c>
      <c r="C60" s="7" t="s">
        <v>69</v>
      </c>
      <c r="D60" s="6" t="s">
        <v>72</v>
      </c>
    </row>
    <row r="61" spans="1:4" ht="22.5" x14ac:dyDescent="0.25">
      <c r="A61" s="5" t="s">
        <v>42</v>
      </c>
      <c r="B61" s="6" t="s">
        <v>58</v>
      </c>
      <c r="C61" s="7" t="s">
        <v>73</v>
      </c>
      <c r="D61" s="6" t="s">
        <v>74</v>
      </c>
    </row>
    <row r="62" spans="1:4" ht="22.5" x14ac:dyDescent="0.25">
      <c r="A62" s="5" t="s">
        <v>42</v>
      </c>
      <c r="B62" s="6" t="s">
        <v>58</v>
      </c>
      <c r="C62" s="7" t="s">
        <v>73</v>
      </c>
      <c r="D62" s="6" t="s">
        <v>75</v>
      </c>
    </row>
    <row r="63" spans="1:4" ht="22.5" x14ac:dyDescent="0.25">
      <c r="A63" s="5" t="s">
        <v>42</v>
      </c>
      <c r="B63" s="6" t="s">
        <v>58</v>
      </c>
      <c r="C63" s="7" t="s">
        <v>73</v>
      </c>
      <c r="D63" s="6" t="s">
        <v>76</v>
      </c>
    </row>
    <row r="64" spans="1:4" ht="22.5" x14ac:dyDescent="0.25">
      <c r="A64" s="5" t="s">
        <v>42</v>
      </c>
      <c r="B64" s="6" t="s">
        <v>58</v>
      </c>
      <c r="C64" s="7" t="s">
        <v>77</v>
      </c>
      <c r="D64" s="6" t="s">
        <v>74</v>
      </c>
    </row>
    <row r="65" spans="1:4" ht="22.5" x14ac:dyDescent="0.25">
      <c r="A65" s="5" t="s">
        <v>42</v>
      </c>
      <c r="B65" s="6" t="s">
        <v>58</v>
      </c>
      <c r="C65" s="7" t="s">
        <v>77</v>
      </c>
      <c r="D65" s="6" t="s">
        <v>75</v>
      </c>
    </row>
    <row r="66" spans="1:4" ht="25.5" customHeight="1" x14ac:dyDescent="0.25">
      <c r="A66" s="5" t="s">
        <v>42</v>
      </c>
      <c r="B66" s="6" t="s">
        <v>58</v>
      </c>
      <c r="C66" s="7" t="s">
        <v>77</v>
      </c>
      <c r="D66" s="6" t="s">
        <v>1125</v>
      </c>
    </row>
    <row r="67" spans="1:4" ht="22.5" x14ac:dyDescent="0.25">
      <c r="A67" s="5" t="s">
        <v>42</v>
      </c>
      <c r="B67" s="6" t="s">
        <v>58</v>
      </c>
      <c r="C67" s="7" t="s">
        <v>77</v>
      </c>
      <c r="D67" s="6" t="s">
        <v>1127</v>
      </c>
    </row>
    <row r="68" spans="1:4" ht="24.75" customHeight="1" x14ac:dyDescent="0.25">
      <c r="A68" s="5" t="s">
        <v>42</v>
      </c>
      <c r="B68" s="6" t="s">
        <v>58</v>
      </c>
      <c r="C68" s="7" t="s">
        <v>77</v>
      </c>
      <c r="D68" s="6" t="s">
        <v>1128</v>
      </c>
    </row>
    <row r="69" spans="1:4" ht="22.5" x14ac:dyDescent="0.25">
      <c r="A69" s="5" t="s">
        <v>42</v>
      </c>
      <c r="B69" s="6" t="s">
        <v>58</v>
      </c>
      <c r="C69" s="7" t="s">
        <v>77</v>
      </c>
      <c r="D69" s="6" t="s">
        <v>76</v>
      </c>
    </row>
    <row r="70" spans="1:4" ht="22.5" x14ac:dyDescent="0.25">
      <c r="A70" s="5" t="s">
        <v>42</v>
      </c>
      <c r="B70" s="6" t="s">
        <v>58</v>
      </c>
      <c r="C70" s="7" t="s">
        <v>78</v>
      </c>
      <c r="D70" s="6" t="s">
        <v>79</v>
      </c>
    </row>
    <row r="71" spans="1:4" ht="22.5" x14ac:dyDescent="0.25">
      <c r="A71" s="5" t="s">
        <v>42</v>
      </c>
      <c r="B71" s="6" t="s">
        <v>58</v>
      </c>
      <c r="C71" s="7" t="s">
        <v>78</v>
      </c>
      <c r="D71" s="6" t="s">
        <v>1129</v>
      </c>
    </row>
    <row r="72" spans="1:4" ht="22.5" x14ac:dyDescent="0.25">
      <c r="A72" s="5" t="s">
        <v>42</v>
      </c>
      <c r="B72" s="6" t="s">
        <v>58</v>
      </c>
      <c r="C72" s="7" t="s">
        <v>78</v>
      </c>
      <c r="D72" s="6" t="s">
        <v>1130</v>
      </c>
    </row>
    <row r="73" spans="1:4" ht="22.5" x14ac:dyDescent="0.25">
      <c r="A73" s="5" t="s">
        <v>42</v>
      </c>
      <c r="B73" s="6" t="s">
        <v>58</v>
      </c>
      <c r="C73" s="7" t="s">
        <v>78</v>
      </c>
      <c r="D73" s="6" t="s">
        <v>1131</v>
      </c>
    </row>
    <row r="74" spans="1:4" x14ac:dyDescent="0.25">
      <c r="A74" s="5" t="s">
        <v>42</v>
      </c>
      <c r="B74" s="6" t="s">
        <v>80</v>
      </c>
      <c r="C74" s="7" t="s">
        <v>81</v>
      </c>
      <c r="D74" s="6" t="s">
        <v>82</v>
      </c>
    </row>
    <row r="75" spans="1:4" ht="22.5" x14ac:dyDescent="0.25">
      <c r="A75" s="5" t="s">
        <v>42</v>
      </c>
      <c r="B75" s="6" t="s">
        <v>83</v>
      </c>
      <c r="C75" s="7" t="s">
        <v>84</v>
      </c>
      <c r="D75" s="6" t="s">
        <v>85</v>
      </c>
    </row>
    <row r="76" spans="1:4" x14ac:dyDescent="0.25">
      <c r="A76" s="5" t="s">
        <v>42</v>
      </c>
      <c r="B76" s="6" t="s">
        <v>83</v>
      </c>
      <c r="C76" s="7" t="s">
        <v>84</v>
      </c>
      <c r="D76" s="6" t="s">
        <v>86</v>
      </c>
    </row>
    <row r="77" spans="1:4" x14ac:dyDescent="0.25">
      <c r="A77" s="5" t="s">
        <v>42</v>
      </c>
      <c r="B77" s="6" t="s">
        <v>83</v>
      </c>
      <c r="C77" s="7" t="s">
        <v>84</v>
      </c>
      <c r="D77" s="6" t="s">
        <v>87</v>
      </c>
    </row>
    <row r="78" spans="1:4" x14ac:dyDescent="0.25">
      <c r="A78" s="5" t="s">
        <v>42</v>
      </c>
      <c r="B78" s="6" t="s">
        <v>83</v>
      </c>
      <c r="C78" s="7" t="s">
        <v>84</v>
      </c>
      <c r="D78" s="6" t="s">
        <v>88</v>
      </c>
    </row>
    <row r="79" spans="1:4" x14ac:dyDescent="0.25">
      <c r="A79" s="5" t="s">
        <v>42</v>
      </c>
      <c r="B79" s="6" t="s">
        <v>89</v>
      </c>
      <c r="C79" s="7" t="s">
        <v>89</v>
      </c>
      <c r="D79" s="6" t="s">
        <v>90</v>
      </c>
    </row>
    <row r="80" spans="1:4" x14ac:dyDescent="0.25">
      <c r="A80" s="5" t="s">
        <v>42</v>
      </c>
      <c r="B80" s="6" t="s">
        <v>89</v>
      </c>
      <c r="C80" s="7" t="s">
        <v>89</v>
      </c>
      <c r="D80" s="6" t="s">
        <v>91</v>
      </c>
    </row>
    <row r="81" spans="1:4" ht="33.75" x14ac:dyDescent="0.25">
      <c r="A81" s="5" t="s">
        <v>1</v>
      </c>
      <c r="B81" s="6" t="s">
        <v>92</v>
      </c>
      <c r="C81" s="7" t="s">
        <v>93</v>
      </c>
      <c r="D81" s="6" t="s">
        <v>94</v>
      </c>
    </row>
    <row r="82" spans="1:4" ht="36" x14ac:dyDescent="0.25">
      <c r="A82" s="5" t="s">
        <v>1</v>
      </c>
      <c r="B82" s="6" t="s">
        <v>92</v>
      </c>
      <c r="C82" s="7" t="s">
        <v>93</v>
      </c>
      <c r="D82" s="57" t="s">
        <v>681</v>
      </c>
    </row>
    <row r="83" spans="1:4" ht="22.5" x14ac:dyDescent="0.25">
      <c r="A83" s="5" t="s">
        <v>1</v>
      </c>
      <c r="B83" s="6" t="s">
        <v>92</v>
      </c>
      <c r="C83" s="7" t="s">
        <v>95</v>
      </c>
      <c r="D83" s="6" t="s">
        <v>96</v>
      </c>
    </row>
    <row r="84" spans="1:4" ht="22.5" x14ac:dyDescent="0.25">
      <c r="A84" s="5" t="s">
        <v>1</v>
      </c>
      <c r="B84" s="6" t="s">
        <v>92</v>
      </c>
      <c r="C84" s="7" t="s">
        <v>95</v>
      </c>
      <c r="D84" s="6" t="s">
        <v>97</v>
      </c>
    </row>
    <row r="85" spans="1:4" ht="22.5" x14ac:dyDescent="0.25">
      <c r="A85" s="5" t="s">
        <v>1</v>
      </c>
      <c r="B85" s="6" t="s">
        <v>92</v>
      </c>
      <c r="C85" s="7" t="s">
        <v>98</v>
      </c>
      <c r="D85" s="6" t="s">
        <v>99</v>
      </c>
    </row>
    <row r="86" spans="1:4" ht="22.5" x14ac:dyDescent="0.25">
      <c r="A86" s="5" t="s">
        <v>1</v>
      </c>
      <c r="B86" s="6" t="s">
        <v>92</v>
      </c>
      <c r="C86" s="7" t="s">
        <v>98</v>
      </c>
      <c r="D86" s="6" t="s">
        <v>100</v>
      </c>
    </row>
    <row r="87" spans="1:4" ht="22.5" x14ac:dyDescent="0.25">
      <c r="A87" s="5" t="s">
        <v>1</v>
      </c>
      <c r="B87" s="6" t="s">
        <v>92</v>
      </c>
      <c r="C87" s="7" t="s">
        <v>101</v>
      </c>
      <c r="D87" s="6" t="s">
        <v>102</v>
      </c>
    </row>
    <row r="88" spans="1:4" ht="37.5" customHeight="1" x14ac:dyDescent="0.25">
      <c r="A88" s="5" t="s">
        <v>1</v>
      </c>
      <c r="B88" s="6" t="s">
        <v>92</v>
      </c>
      <c r="C88" s="7" t="s">
        <v>101</v>
      </c>
      <c r="D88" s="6" t="s">
        <v>685</v>
      </c>
    </row>
    <row r="89" spans="1:4" ht="37.5" customHeight="1" x14ac:dyDescent="0.25">
      <c r="A89" s="5" t="s">
        <v>1</v>
      </c>
      <c r="B89" s="6" t="s">
        <v>92</v>
      </c>
      <c r="C89" s="7" t="s">
        <v>101</v>
      </c>
      <c r="D89" s="6" t="s">
        <v>687</v>
      </c>
    </row>
    <row r="90" spans="1:4" ht="37.5" customHeight="1" x14ac:dyDescent="0.25">
      <c r="A90" s="5" t="s">
        <v>1</v>
      </c>
      <c r="B90" s="6" t="s">
        <v>92</v>
      </c>
      <c r="C90" s="7" t="s">
        <v>101</v>
      </c>
      <c r="D90" s="6" t="s">
        <v>688</v>
      </c>
    </row>
    <row r="91" spans="1:4" ht="45" x14ac:dyDescent="0.25">
      <c r="A91" s="5" t="s">
        <v>1</v>
      </c>
      <c r="B91" s="6" t="s">
        <v>103</v>
      </c>
      <c r="C91" s="7" t="s">
        <v>104</v>
      </c>
      <c r="D91" s="6" t="s">
        <v>105</v>
      </c>
    </row>
    <row r="92" spans="1:4" ht="45" x14ac:dyDescent="0.25">
      <c r="A92" s="5" t="s">
        <v>1</v>
      </c>
      <c r="B92" s="6" t="s">
        <v>103</v>
      </c>
      <c r="C92" s="7" t="s">
        <v>104</v>
      </c>
      <c r="D92" s="6" t="s">
        <v>898</v>
      </c>
    </row>
    <row r="93" spans="1:4" ht="45" x14ac:dyDescent="0.25">
      <c r="A93" s="5" t="s">
        <v>1</v>
      </c>
      <c r="B93" s="6" t="s">
        <v>103</v>
      </c>
      <c r="C93" s="7" t="s">
        <v>104</v>
      </c>
      <c r="D93" s="6" t="s">
        <v>921</v>
      </c>
    </row>
    <row r="94" spans="1:4" ht="45" x14ac:dyDescent="0.25">
      <c r="A94" s="5" t="s">
        <v>1</v>
      </c>
      <c r="B94" s="6" t="s">
        <v>103</v>
      </c>
      <c r="C94" s="7" t="s">
        <v>104</v>
      </c>
      <c r="D94" s="6" t="s">
        <v>106</v>
      </c>
    </row>
    <row r="95" spans="1:4" ht="45" x14ac:dyDescent="0.25">
      <c r="A95" s="5" t="s">
        <v>1</v>
      </c>
      <c r="B95" s="6" t="s">
        <v>103</v>
      </c>
      <c r="C95" s="7" t="s">
        <v>104</v>
      </c>
      <c r="D95" s="6" t="s">
        <v>107</v>
      </c>
    </row>
    <row r="96" spans="1:4" ht="45" x14ac:dyDescent="0.25">
      <c r="A96" s="5" t="s">
        <v>1</v>
      </c>
      <c r="B96" s="6" t="s">
        <v>103</v>
      </c>
      <c r="C96" s="7" t="s">
        <v>104</v>
      </c>
      <c r="D96" s="6" t="s">
        <v>108</v>
      </c>
    </row>
    <row r="97" spans="1:4" ht="22.5" x14ac:dyDescent="0.25">
      <c r="A97" s="5" t="s">
        <v>1</v>
      </c>
      <c r="B97" s="6" t="s">
        <v>103</v>
      </c>
      <c r="C97" s="12"/>
      <c r="D97" s="6" t="s">
        <v>923</v>
      </c>
    </row>
    <row r="98" spans="1:4" ht="22.5" x14ac:dyDescent="0.25">
      <c r="A98" s="5" t="s">
        <v>1</v>
      </c>
      <c r="B98" s="6" t="s">
        <v>103</v>
      </c>
      <c r="C98" s="7" t="s">
        <v>109</v>
      </c>
      <c r="D98" s="6" t="s">
        <v>110</v>
      </c>
    </row>
    <row r="99" spans="1:4" ht="45" x14ac:dyDescent="0.25">
      <c r="A99" s="5" t="s">
        <v>1</v>
      </c>
      <c r="B99" s="6" t="s">
        <v>103</v>
      </c>
      <c r="C99" s="7" t="s">
        <v>109</v>
      </c>
      <c r="D99" s="6" t="s">
        <v>111</v>
      </c>
    </row>
    <row r="100" spans="1:4" ht="22.5" x14ac:dyDescent="0.25">
      <c r="A100" s="5" t="s">
        <v>1</v>
      </c>
      <c r="B100" s="6" t="s">
        <v>103</v>
      </c>
      <c r="C100" s="7" t="s">
        <v>109</v>
      </c>
      <c r="D100" s="6" t="s">
        <v>112</v>
      </c>
    </row>
    <row r="101" spans="1:4" ht="22.5" x14ac:dyDescent="0.25">
      <c r="A101" s="5" t="s">
        <v>1</v>
      </c>
      <c r="B101" s="6" t="s">
        <v>103</v>
      </c>
      <c r="C101" s="7" t="s">
        <v>109</v>
      </c>
      <c r="D101" s="6" t="s">
        <v>113</v>
      </c>
    </row>
    <row r="102" spans="1:4" x14ac:dyDescent="0.25">
      <c r="A102" s="5" t="s">
        <v>1</v>
      </c>
      <c r="B102" s="6" t="s">
        <v>103</v>
      </c>
      <c r="C102" s="7" t="s">
        <v>109</v>
      </c>
      <c r="D102" s="6" t="s">
        <v>994</v>
      </c>
    </row>
    <row r="103" spans="1:4" ht="22.5" x14ac:dyDescent="0.25">
      <c r="A103" s="5" t="s">
        <v>1</v>
      </c>
      <c r="B103" s="6" t="s">
        <v>103</v>
      </c>
      <c r="C103" s="7" t="s">
        <v>114</v>
      </c>
      <c r="D103" s="6" t="s">
        <v>115</v>
      </c>
    </row>
    <row r="104" spans="1:4" ht="22.5" x14ac:dyDescent="0.25">
      <c r="A104" s="5" t="s">
        <v>1</v>
      </c>
      <c r="B104" s="6" t="s">
        <v>103</v>
      </c>
      <c r="C104" s="7" t="s">
        <v>114</v>
      </c>
      <c r="D104" s="6" t="s">
        <v>971</v>
      </c>
    </row>
    <row r="105" spans="1:4" ht="22.5" x14ac:dyDescent="0.25">
      <c r="A105" s="5" t="s">
        <v>1</v>
      </c>
      <c r="B105" s="6" t="s">
        <v>103</v>
      </c>
      <c r="C105" s="7" t="s">
        <v>114</v>
      </c>
      <c r="D105" s="6" t="s">
        <v>960</v>
      </c>
    </row>
    <row r="106" spans="1:4" ht="22.5" x14ac:dyDescent="0.25">
      <c r="A106" s="5" t="s">
        <v>1</v>
      </c>
      <c r="B106" s="6" t="s">
        <v>103</v>
      </c>
      <c r="C106" s="7" t="s">
        <v>114</v>
      </c>
      <c r="D106" s="6" t="s">
        <v>116</v>
      </c>
    </row>
    <row r="107" spans="1:4" ht="22.5" x14ac:dyDescent="0.25">
      <c r="A107" s="5" t="s">
        <v>1</v>
      </c>
      <c r="B107" s="6" t="s">
        <v>103</v>
      </c>
      <c r="C107" s="7" t="s">
        <v>117</v>
      </c>
      <c r="D107" s="6" t="s">
        <v>118</v>
      </c>
    </row>
    <row r="108" spans="1:4" ht="22.5" x14ac:dyDescent="0.25">
      <c r="A108" s="5" t="s">
        <v>1</v>
      </c>
      <c r="B108" s="6" t="s">
        <v>119</v>
      </c>
      <c r="C108" s="7" t="s">
        <v>120</v>
      </c>
      <c r="D108" s="6" t="s">
        <v>121</v>
      </c>
    </row>
    <row r="109" spans="1:4" ht="22.5" x14ac:dyDescent="0.25">
      <c r="A109" s="5" t="s">
        <v>1</v>
      </c>
      <c r="B109" s="6" t="s">
        <v>119</v>
      </c>
      <c r="C109" s="7" t="s">
        <v>122</v>
      </c>
      <c r="D109" s="6" t="s">
        <v>123</v>
      </c>
    </row>
    <row r="110" spans="1:4" ht="22.5" x14ac:dyDescent="0.25">
      <c r="A110" s="5" t="s">
        <v>1</v>
      </c>
      <c r="B110" s="6" t="s">
        <v>119</v>
      </c>
      <c r="C110" s="7" t="s">
        <v>122</v>
      </c>
      <c r="D110" s="6" t="s">
        <v>124</v>
      </c>
    </row>
    <row r="111" spans="1:4" ht="22.5" x14ac:dyDescent="0.25">
      <c r="A111" s="5" t="s">
        <v>1</v>
      </c>
      <c r="B111" s="6" t="s">
        <v>119</v>
      </c>
      <c r="C111" s="7" t="s">
        <v>125</v>
      </c>
      <c r="D111" s="6" t="s">
        <v>126</v>
      </c>
    </row>
    <row r="112" spans="1:4" ht="22.5" x14ac:dyDescent="0.25">
      <c r="A112" s="5" t="s">
        <v>1</v>
      </c>
      <c r="B112" s="6" t="s">
        <v>119</v>
      </c>
      <c r="C112" s="7" t="s">
        <v>125</v>
      </c>
      <c r="D112" s="6" t="s">
        <v>127</v>
      </c>
    </row>
    <row r="113" spans="1:4" ht="22.5" x14ac:dyDescent="0.25">
      <c r="A113" s="5" t="s">
        <v>1</v>
      </c>
      <c r="B113" s="6" t="s">
        <v>119</v>
      </c>
      <c r="C113" s="7" t="s">
        <v>128</v>
      </c>
      <c r="D113" s="6" t="s">
        <v>129</v>
      </c>
    </row>
    <row r="114" spans="1:4" ht="22.5" x14ac:dyDescent="0.25">
      <c r="A114" s="5" t="s">
        <v>1</v>
      </c>
      <c r="B114" s="6" t="s">
        <v>119</v>
      </c>
      <c r="C114" s="7" t="s">
        <v>128</v>
      </c>
      <c r="D114" s="6" t="s">
        <v>130</v>
      </c>
    </row>
    <row r="115" spans="1:4" x14ac:dyDescent="0.25">
      <c r="A115" s="5" t="s">
        <v>1</v>
      </c>
      <c r="B115" s="6" t="s">
        <v>119</v>
      </c>
      <c r="C115" s="7" t="s">
        <v>131</v>
      </c>
      <c r="D115" s="6" t="s">
        <v>132</v>
      </c>
    </row>
    <row r="116" spans="1:4" ht="22.5" x14ac:dyDescent="0.25">
      <c r="A116" s="5" t="s">
        <v>1</v>
      </c>
      <c r="B116" s="6" t="s">
        <v>119</v>
      </c>
      <c r="C116" s="7" t="s">
        <v>131</v>
      </c>
      <c r="D116" s="6" t="s">
        <v>133</v>
      </c>
    </row>
    <row r="117" spans="1:4" ht="33.75" x14ac:dyDescent="0.25">
      <c r="A117" s="5" t="s">
        <v>1</v>
      </c>
      <c r="B117" s="6" t="s">
        <v>1019</v>
      </c>
      <c r="C117" s="7" t="s">
        <v>134</v>
      </c>
      <c r="D117" s="6" t="s">
        <v>135</v>
      </c>
    </row>
    <row r="118" spans="1:4" ht="45" x14ac:dyDescent="0.25">
      <c r="A118" s="5" t="s">
        <v>1</v>
      </c>
      <c r="B118" s="6" t="s">
        <v>1019</v>
      </c>
      <c r="C118" s="7" t="s">
        <v>134</v>
      </c>
      <c r="D118" s="6" t="s">
        <v>1020</v>
      </c>
    </row>
    <row r="119" spans="1:4" ht="22.5" x14ac:dyDescent="0.25">
      <c r="A119" s="5" t="s">
        <v>1</v>
      </c>
      <c r="B119" s="6" t="s">
        <v>1019</v>
      </c>
      <c r="C119" s="7" t="s">
        <v>134</v>
      </c>
      <c r="D119" s="6" t="s">
        <v>1021</v>
      </c>
    </row>
    <row r="120" spans="1:4" ht="24.75" customHeight="1" x14ac:dyDescent="0.25">
      <c r="A120" s="5" t="s">
        <v>1</v>
      </c>
      <c r="B120" s="6" t="s">
        <v>1019</v>
      </c>
      <c r="C120" s="7" t="s">
        <v>134</v>
      </c>
      <c r="D120" s="6" t="s">
        <v>849</v>
      </c>
    </row>
    <row r="121" spans="1:4" ht="24.75" customHeight="1" x14ac:dyDescent="0.25">
      <c r="A121" s="5" t="s">
        <v>1</v>
      </c>
      <c r="B121" s="6" t="s">
        <v>1019</v>
      </c>
      <c r="C121" s="7" t="s">
        <v>134</v>
      </c>
      <c r="D121" s="6" t="s">
        <v>850</v>
      </c>
    </row>
    <row r="122" spans="1:4" ht="24.75" customHeight="1" x14ac:dyDescent="0.25">
      <c r="A122" s="5" t="s">
        <v>1</v>
      </c>
      <c r="B122" s="6" t="s">
        <v>1019</v>
      </c>
      <c r="C122" s="7" t="s">
        <v>134</v>
      </c>
      <c r="D122" s="6" t="s">
        <v>856</v>
      </c>
    </row>
    <row r="123" spans="1:4" ht="22.5" x14ac:dyDescent="0.25">
      <c r="A123" s="5" t="s">
        <v>1</v>
      </c>
      <c r="B123" s="6" t="s">
        <v>1019</v>
      </c>
      <c r="C123" s="7" t="s">
        <v>136</v>
      </c>
      <c r="D123" s="6" t="s">
        <v>809</v>
      </c>
    </row>
    <row r="124" spans="1:4" ht="22.5" x14ac:dyDescent="0.25">
      <c r="A124" s="5" t="s">
        <v>1</v>
      </c>
      <c r="B124" s="6" t="s">
        <v>1019</v>
      </c>
      <c r="C124" s="7" t="s">
        <v>136</v>
      </c>
      <c r="D124" s="6" t="s">
        <v>1022</v>
      </c>
    </row>
    <row r="125" spans="1:4" ht="22.5" x14ac:dyDescent="0.25">
      <c r="A125" s="5" t="s">
        <v>1</v>
      </c>
      <c r="B125" s="6" t="s">
        <v>1019</v>
      </c>
      <c r="C125" s="7" t="s">
        <v>136</v>
      </c>
      <c r="D125" s="6" t="s">
        <v>1023</v>
      </c>
    </row>
    <row r="126" spans="1:4" ht="33.75" x14ac:dyDescent="0.25">
      <c r="A126" s="5" t="s">
        <v>1</v>
      </c>
      <c r="B126" s="6" t="s">
        <v>1019</v>
      </c>
      <c r="C126" s="7" t="s">
        <v>137</v>
      </c>
      <c r="D126" s="6" t="s">
        <v>1024</v>
      </c>
    </row>
    <row r="127" spans="1:4" ht="22.5" x14ac:dyDescent="0.25">
      <c r="A127" s="5" t="s">
        <v>1</v>
      </c>
      <c r="B127" s="6" t="s">
        <v>1019</v>
      </c>
      <c r="C127" s="12" t="s">
        <v>136</v>
      </c>
      <c r="D127" s="6" t="s">
        <v>834</v>
      </c>
    </row>
    <row r="128" spans="1:4" ht="22.5" x14ac:dyDescent="0.25">
      <c r="A128" s="5" t="s">
        <v>1</v>
      </c>
      <c r="B128" s="6" t="s">
        <v>1019</v>
      </c>
      <c r="C128" s="12" t="s">
        <v>120</v>
      </c>
      <c r="D128" s="6" t="s">
        <v>861</v>
      </c>
    </row>
    <row r="129" spans="1:4" ht="22.5" x14ac:dyDescent="0.25">
      <c r="A129" s="5" t="s">
        <v>1</v>
      </c>
      <c r="B129" s="6" t="s">
        <v>1019</v>
      </c>
      <c r="C129" s="12" t="s">
        <v>120</v>
      </c>
      <c r="D129" s="6" t="s">
        <v>863</v>
      </c>
    </row>
    <row r="130" spans="1:4" ht="23.25" customHeight="1" x14ac:dyDescent="0.25">
      <c r="A130" s="5" t="s">
        <v>1</v>
      </c>
      <c r="B130" s="6" t="s">
        <v>1019</v>
      </c>
      <c r="C130" s="12" t="s">
        <v>136</v>
      </c>
      <c r="D130" s="6" t="s">
        <v>533</v>
      </c>
    </row>
    <row r="131" spans="1:4" x14ac:dyDescent="0.25">
      <c r="A131" s="5" t="s">
        <v>1</v>
      </c>
      <c r="B131" s="6" t="s">
        <v>138</v>
      </c>
      <c r="C131" s="7" t="s">
        <v>120</v>
      </c>
      <c r="D131" s="6" t="s">
        <v>534</v>
      </c>
    </row>
    <row r="132" spans="1:4" ht="22.5" x14ac:dyDescent="0.25">
      <c r="A132" s="5" t="s">
        <v>1</v>
      </c>
      <c r="B132" s="6" t="s">
        <v>138</v>
      </c>
      <c r="C132" s="7" t="s">
        <v>120</v>
      </c>
      <c r="D132" s="6" t="s">
        <v>139</v>
      </c>
    </row>
    <row r="133" spans="1:4" ht="24" customHeight="1" x14ac:dyDescent="0.25">
      <c r="A133" s="5" t="s">
        <v>1</v>
      </c>
      <c r="B133" s="6" t="s">
        <v>138</v>
      </c>
      <c r="C133" s="7" t="s">
        <v>539</v>
      </c>
      <c r="D133" s="6" t="s">
        <v>538</v>
      </c>
    </row>
    <row r="134" spans="1:4" ht="33.75" x14ac:dyDescent="0.25">
      <c r="A134" s="5" t="s">
        <v>1</v>
      </c>
      <c r="B134" s="6" t="s">
        <v>138</v>
      </c>
      <c r="C134" s="7" t="s">
        <v>140</v>
      </c>
      <c r="D134" s="6" t="s">
        <v>141</v>
      </c>
    </row>
    <row r="135" spans="1:4" ht="22.5" x14ac:dyDescent="0.25">
      <c r="A135" s="5" t="s">
        <v>142</v>
      </c>
      <c r="B135" s="6" t="s">
        <v>143</v>
      </c>
      <c r="C135" s="7" t="s">
        <v>144</v>
      </c>
      <c r="D135" s="6" t="s">
        <v>144</v>
      </c>
    </row>
    <row r="136" spans="1:4" ht="22.5" x14ac:dyDescent="0.25">
      <c r="A136" s="5" t="s">
        <v>142</v>
      </c>
      <c r="B136" s="6" t="s">
        <v>143</v>
      </c>
      <c r="C136" s="7" t="s">
        <v>144</v>
      </c>
      <c r="D136" s="6" t="s">
        <v>145</v>
      </c>
    </row>
    <row r="137" spans="1:4" ht="22.5" x14ac:dyDescent="0.25">
      <c r="A137" s="5" t="s">
        <v>142</v>
      </c>
      <c r="B137" s="6" t="s">
        <v>143</v>
      </c>
      <c r="C137" s="7" t="s">
        <v>144</v>
      </c>
      <c r="D137" s="6" t="s">
        <v>146</v>
      </c>
    </row>
    <row r="138" spans="1:4" ht="22.5" x14ac:dyDescent="0.25">
      <c r="A138" s="5" t="s">
        <v>142</v>
      </c>
      <c r="B138" s="6" t="s">
        <v>143</v>
      </c>
      <c r="C138" s="7" t="s">
        <v>147</v>
      </c>
      <c r="D138" s="6" t="s">
        <v>1145</v>
      </c>
    </row>
    <row r="139" spans="1:4" ht="22.5" x14ac:dyDescent="0.25">
      <c r="A139" s="5" t="s">
        <v>142</v>
      </c>
      <c r="B139" s="6" t="s">
        <v>143</v>
      </c>
      <c r="C139" s="7" t="s">
        <v>147</v>
      </c>
      <c r="D139" s="6" t="s">
        <v>148</v>
      </c>
    </row>
    <row r="140" spans="1:4" ht="22.5" x14ac:dyDescent="0.25">
      <c r="A140" s="5" t="s">
        <v>142</v>
      </c>
      <c r="B140" s="6" t="s">
        <v>143</v>
      </c>
      <c r="C140" s="7" t="s">
        <v>147</v>
      </c>
      <c r="D140" s="6" t="s">
        <v>149</v>
      </c>
    </row>
    <row r="141" spans="1:4" ht="22.5" x14ac:dyDescent="0.25">
      <c r="A141" s="5" t="s">
        <v>142</v>
      </c>
      <c r="B141" s="6" t="s">
        <v>143</v>
      </c>
      <c r="C141" s="7" t="s">
        <v>150</v>
      </c>
      <c r="D141" s="6" t="s">
        <v>1151</v>
      </c>
    </row>
    <row r="142" spans="1:4" ht="22.5" x14ac:dyDescent="0.25">
      <c r="A142" s="5" t="s">
        <v>142</v>
      </c>
      <c r="B142" s="6" t="s">
        <v>151</v>
      </c>
      <c r="C142" s="7" t="s">
        <v>152</v>
      </c>
      <c r="D142" s="6" t="s">
        <v>1160</v>
      </c>
    </row>
    <row r="143" spans="1:4" ht="22.5" x14ac:dyDescent="0.25">
      <c r="A143" s="5" t="s">
        <v>142</v>
      </c>
      <c r="B143" s="6" t="s">
        <v>151</v>
      </c>
      <c r="C143" s="7" t="s">
        <v>152</v>
      </c>
      <c r="D143" s="6" t="s">
        <v>1155</v>
      </c>
    </row>
    <row r="144" spans="1:4" ht="22.5" x14ac:dyDescent="0.25">
      <c r="A144" s="5" t="s">
        <v>142</v>
      </c>
      <c r="B144" s="6" t="s">
        <v>151</v>
      </c>
      <c r="C144" s="7" t="s">
        <v>152</v>
      </c>
      <c r="D144" s="6" t="s">
        <v>153</v>
      </c>
    </row>
    <row r="145" spans="1:4" ht="22.5" x14ac:dyDescent="0.25">
      <c r="A145" s="5" t="s">
        <v>142</v>
      </c>
      <c r="B145" s="6" t="s">
        <v>151</v>
      </c>
      <c r="C145" s="7" t="s">
        <v>152</v>
      </c>
      <c r="D145" s="6" t="s">
        <v>154</v>
      </c>
    </row>
    <row r="146" spans="1:4" ht="22.5" x14ac:dyDescent="0.25">
      <c r="A146" s="5" t="s">
        <v>142</v>
      </c>
      <c r="B146" s="6" t="s">
        <v>151</v>
      </c>
      <c r="C146" s="7" t="s">
        <v>155</v>
      </c>
      <c r="D146" s="6" t="s">
        <v>156</v>
      </c>
    </row>
    <row r="147" spans="1:4" ht="33.75" x14ac:dyDescent="0.25">
      <c r="A147" s="5" t="s">
        <v>142</v>
      </c>
      <c r="B147" s="6" t="s">
        <v>151</v>
      </c>
      <c r="C147" s="7" t="s">
        <v>157</v>
      </c>
      <c r="D147" s="6" t="s">
        <v>158</v>
      </c>
    </row>
    <row r="148" spans="1:4" ht="33.75" x14ac:dyDescent="0.25">
      <c r="A148" s="5" t="s">
        <v>142</v>
      </c>
      <c r="B148" s="6" t="s">
        <v>151</v>
      </c>
      <c r="C148" s="7" t="s">
        <v>159</v>
      </c>
      <c r="D148" s="6" t="s">
        <v>160</v>
      </c>
    </row>
    <row r="149" spans="1:4" ht="33.75" x14ac:dyDescent="0.25">
      <c r="A149" s="5" t="s">
        <v>142</v>
      </c>
      <c r="B149" s="6" t="s">
        <v>161</v>
      </c>
      <c r="C149" s="7" t="s">
        <v>162</v>
      </c>
      <c r="D149" s="6" t="s">
        <v>163</v>
      </c>
    </row>
    <row r="150" spans="1:4" ht="22.5" x14ac:dyDescent="0.25">
      <c r="A150" s="5" t="s">
        <v>142</v>
      </c>
      <c r="B150" s="6" t="s">
        <v>161</v>
      </c>
      <c r="C150" s="7" t="s">
        <v>164</v>
      </c>
      <c r="D150" s="6" t="s">
        <v>165</v>
      </c>
    </row>
    <row r="151" spans="1:4" ht="22.5" x14ac:dyDescent="0.25">
      <c r="A151" s="5" t="s">
        <v>142</v>
      </c>
      <c r="B151" s="6" t="s">
        <v>166</v>
      </c>
      <c r="C151" s="7" t="s">
        <v>167</v>
      </c>
      <c r="D151" s="6" t="s">
        <v>168</v>
      </c>
    </row>
    <row r="152" spans="1:4" ht="22.5" x14ac:dyDescent="0.25">
      <c r="A152" s="5" t="s">
        <v>142</v>
      </c>
      <c r="B152" s="6" t="s">
        <v>166</v>
      </c>
      <c r="C152" s="7" t="s">
        <v>167</v>
      </c>
      <c r="D152" s="6" t="s">
        <v>1170</v>
      </c>
    </row>
    <row r="153" spans="1:4" ht="22.5" x14ac:dyDescent="0.25">
      <c r="A153" s="5" t="s">
        <v>142</v>
      </c>
      <c r="B153" s="6" t="s">
        <v>166</v>
      </c>
      <c r="C153" s="7" t="s">
        <v>167</v>
      </c>
      <c r="D153" s="6" t="s">
        <v>1165</v>
      </c>
    </row>
    <row r="154" spans="1:4" ht="22.5" x14ac:dyDescent="0.25">
      <c r="A154" s="5" t="s">
        <v>142</v>
      </c>
      <c r="B154" s="6" t="s">
        <v>166</v>
      </c>
      <c r="C154" s="7" t="s">
        <v>167</v>
      </c>
      <c r="D154" s="6" t="s">
        <v>169</v>
      </c>
    </row>
    <row r="155" spans="1:4" ht="22.5" x14ac:dyDescent="0.25">
      <c r="A155" s="5" t="s">
        <v>142</v>
      </c>
      <c r="B155" s="6" t="s">
        <v>166</v>
      </c>
      <c r="C155" s="7" t="s">
        <v>170</v>
      </c>
      <c r="D155" s="6" t="s">
        <v>171</v>
      </c>
    </row>
    <row r="156" spans="1:4" ht="22.5" x14ac:dyDescent="0.25">
      <c r="A156" s="5" t="s">
        <v>142</v>
      </c>
      <c r="B156" s="6" t="s">
        <v>166</v>
      </c>
      <c r="C156" s="7" t="s">
        <v>170</v>
      </c>
      <c r="D156" s="6" t="s">
        <v>172</v>
      </c>
    </row>
    <row r="157" spans="1:4" ht="22.5" x14ac:dyDescent="0.25">
      <c r="A157" s="5" t="s">
        <v>142</v>
      </c>
      <c r="B157" s="6" t="s">
        <v>166</v>
      </c>
      <c r="C157" s="7" t="s">
        <v>170</v>
      </c>
      <c r="D157" s="6" t="s">
        <v>1177</v>
      </c>
    </row>
    <row r="158" spans="1:4" ht="22.5" x14ac:dyDescent="0.25">
      <c r="A158" s="5" t="s">
        <v>142</v>
      </c>
      <c r="B158" s="6" t="s">
        <v>166</v>
      </c>
      <c r="C158" s="7" t="s">
        <v>173</v>
      </c>
      <c r="D158" s="6" t="s">
        <v>174</v>
      </c>
    </row>
    <row r="159" spans="1:4" ht="22.5" x14ac:dyDescent="0.25">
      <c r="A159" s="5" t="s">
        <v>142</v>
      </c>
      <c r="B159" s="6" t="s">
        <v>166</v>
      </c>
      <c r="C159" s="7" t="s">
        <v>175</v>
      </c>
      <c r="D159" s="6" t="s">
        <v>176</v>
      </c>
    </row>
    <row r="160" spans="1:4" ht="22.5" x14ac:dyDescent="0.25">
      <c r="A160" s="5" t="s">
        <v>142</v>
      </c>
      <c r="B160" s="6" t="s">
        <v>177</v>
      </c>
      <c r="C160" s="7" t="s">
        <v>178</v>
      </c>
      <c r="D160" s="6" t="s">
        <v>178</v>
      </c>
    </row>
    <row r="161" spans="1:4" ht="22.5" x14ac:dyDescent="0.25">
      <c r="A161" s="5" t="s">
        <v>142</v>
      </c>
      <c r="B161" s="6" t="s">
        <v>177</v>
      </c>
      <c r="C161" s="7" t="s">
        <v>178</v>
      </c>
      <c r="D161" s="6" t="s">
        <v>179</v>
      </c>
    </row>
    <row r="162" spans="1:4" ht="22.5" x14ac:dyDescent="0.25">
      <c r="A162" s="5" t="s">
        <v>142</v>
      </c>
      <c r="B162" s="6" t="s">
        <v>177</v>
      </c>
      <c r="C162" s="7" t="s">
        <v>178</v>
      </c>
      <c r="D162" s="6" t="s">
        <v>180</v>
      </c>
    </row>
    <row r="163" spans="1:4" ht="33.75" x14ac:dyDescent="0.25">
      <c r="A163" s="5" t="s">
        <v>142</v>
      </c>
      <c r="B163" s="6" t="s">
        <v>181</v>
      </c>
      <c r="C163" s="7" t="s">
        <v>182</v>
      </c>
      <c r="D163" s="6" t="s">
        <v>182</v>
      </c>
    </row>
    <row r="164" spans="1:4" ht="33.75" x14ac:dyDescent="0.25">
      <c r="A164" s="5" t="s">
        <v>142</v>
      </c>
      <c r="B164" s="6" t="s">
        <v>181</v>
      </c>
      <c r="C164" s="7" t="s">
        <v>182</v>
      </c>
      <c r="D164" s="6" t="s">
        <v>183</v>
      </c>
    </row>
    <row r="165" spans="1:4" ht="33.75" x14ac:dyDescent="0.25">
      <c r="A165" s="5" t="s">
        <v>142</v>
      </c>
      <c r="B165" s="6" t="s">
        <v>181</v>
      </c>
      <c r="C165" s="7" t="s">
        <v>182</v>
      </c>
      <c r="D165" s="6" t="s">
        <v>184</v>
      </c>
    </row>
    <row r="166" spans="1:4" ht="33.75" x14ac:dyDescent="0.25">
      <c r="A166" s="5" t="s">
        <v>142</v>
      </c>
      <c r="B166" s="6" t="s">
        <v>181</v>
      </c>
      <c r="C166" s="7" t="s">
        <v>182</v>
      </c>
      <c r="D166" s="6" t="s">
        <v>185</v>
      </c>
    </row>
    <row r="167" spans="1:4" ht="33.75" x14ac:dyDescent="0.25">
      <c r="A167" s="5" t="s">
        <v>142</v>
      </c>
      <c r="B167" s="6" t="s">
        <v>181</v>
      </c>
      <c r="C167" s="7" t="s">
        <v>182</v>
      </c>
      <c r="D167" s="6" t="s">
        <v>186</v>
      </c>
    </row>
    <row r="168" spans="1:4" ht="33.75" x14ac:dyDescent="0.25">
      <c r="A168" s="5" t="s">
        <v>142</v>
      </c>
      <c r="B168" s="6" t="s">
        <v>181</v>
      </c>
      <c r="C168" s="7" t="s">
        <v>182</v>
      </c>
      <c r="D168" s="6" t="s">
        <v>187</v>
      </c>
    </row>
    <row r="169" spans="1:4" ht="22.5" x14ac:dyDescent="0.25">
      <c r="A169" s="5" t="s">
        <v>142</v>
      </c>
      <c r="B169" s="6" t="s">
        <v>188</v>
      </c>
      <c r="C169" s="7" t="s">
        <v>189</v>
      </c>
      <c r="D169" s="6" t="s">
        <v>1199</v>
      </c>
    </row>
    <row r="170" spans="1:4" ht="22.5" x14ac:dyDescent="0.25">
      <c r="A170" s="5" t="s">
        <v>142</v>
      </c>
      <c r="B170" s="6" t="s">
        <v>188</v>
      </c>
      <c r="C170" s="7" t="s">
        <v>189</v>
      </c>
      <c r="D170" s="6" t="s">
        <v>190</v>
      </c>
    </row>
    <row r="171" spans="1:4" ht="22.5" x14ac:dyDescent="0.25">
      <c r="A171" s="5" t="s">
        <v>142</v>
      </c>
      <c r="B171" s="6" t="s">
        <v>188</v>
      </c>
      <c r="C171" s="7" t="s">
        <v>189</v>
      </c>
      <c r="D171" s="6" t="s">
        <v>191</v>
      </c>
    </row>
    <row r="172" spans="1:4" ht="22.5" x14ac:dyDescent="0.25">
      <c r="A172" s="5" t="s">
        <v>142</v>
      </c>
      <c r="B172" s="6" t="s">
        <v>188</v>
      </c>
      <c r="C172" s="7" t="s">
        <v>192</v>
      </c>
      <c r="D172" s="6" t="s">
        <v>1203</v>
      </c>
    </row>
    <row r="173" spans="1:4" ht="22.5" x14ac:dyDescent="0.25">
      <c r="A173" s="5" t="s">
        <v>142</v>
      </c>
      <c r="B173" s="6" t="s">
        <v>188</v>
      </c>
      <c r="C173" s="7" t="s">
        <v>192</v>
      </c>
      <c r="D173" s="6" t="s">
        <v>1206</v>
      </c>
    </row>
    <row r="174" spans="1:4" ht="22.5" x14ac:dyDescent="0.25">
      <c r="A174" s="5" t="s">
        <v>142</v>
      </c>
      <c r="B174" s="6" t="s">
        <v>188</v>
      </c>
      <c r="C174" s="7" t="s">
        <v>192</v>
      </c>
      <c r="D174" s="6" t="s">
        <v>193</v>
      </c>
    </row>
    <row r="175" spans="1:4" ht="33.75" x14ac:dyDescent="0.25">
      <c r="A175" s="5" t="s">
        <v>142</v>
      </c>
      <c r="B175" s="6" t="s">
        <v>568</v>
      </c>
      <c r="C175" s="12" t="s">
        <v>568</v>
      </c>
      <c r="D175" s="6" t="s">
        <v>557</v>
      </c>
    </row>
    <row r="176" spans="1:4" ht="33.75" x14ac:dyDescent="0.25">
      <c r="A176" s="5" t="s">
        <v>142</v>
      </c>
      <c r="B176" s="6" t="s">
        <v>568</v>
      </c>
      <c r="C176" s="12" t="s">
        <v>568</v>
      </c>
      <c r="D176" s="6" t="s">
        <v>559</v>
      </c>
    </row>
    <row r="177" spans="1:4" ht="33.75" x14ac:dyDescent="0.25">
      <c r="A177" s="5" t="s">
        <v>142</v>
      </c>
      <c r="B177" s="6" t="s">
        <v>568</v>
      </c>
      <c r="C177" s="12" t="s">
        <v>568</v>
      </c>
      <c r="D177" s="6" t="s">
        <v>562</v>
      </c>
    </row>
    <row r="178" spans="1:4" ht="33.75" x14ac:dyDescent="0.25">
      <c r="A178" s="5" t="s">
        <v>142</v>
      </c>
      <c r="B178" s="6" t="s">
        <v>568</v>
      </c>
      <c r="C178" s="12" t="s">
        <v>568</v>
      </c>
      <c r="D178" s="6" t="s">
        <v>566</v>
      </c>
    </row>
    <row r="179" spans="1:4" ht="33.75" x14ac:dyDescent="0.25">
      <c r="A179" s="5" t="s">
        <v>142</v>
      </c>
      <c r="B179" s="6" t="s">
        <v>568</v>
      </c>
      <c r="C179" s="12" t="s">
        <v>568</v>
      </c>
      <c r="D179" s="6" t="s">
        <v>567</v>
      </c>
    </row>
    <row r="180" spans="1:4" ht="22.5" x14ac:dyDescent="0.25">
      <c r="A180" s="5" t="s">
        <v>142</v>
      </c>
      <c r="B180" s="6" t="s">
        <v>194</v>
      </c>
      <c r="C180" s="7" t="s">
        <v>195</v>
      </c>
      <c r="D180" s="6" t="s">
        <v>1209</v>
      </c>
    </row>
    <row r="181" spans="1:4" ht="22.5" x14ac:dyDescent="0.25">
      <c r="A181" s="5" t="s">
        <v>142</v>
      </c>
      <c r="B181" s="6" t="s">
        <v>194</v>
      </c>
      <c r="C181" s="7" t="s">
        <v>195</v>
      </c>
      <c r="D181" s="6" t="s">
        <v>1211</v>
      </c>
    </row>
    <row r="182" spans="1:4" ht="22.5" x14ac:dyDescent="0.25">
      <c r="A182" s="5" t="s">
        <v>142</v>
      </c>
      <c r="B182" s="6" t="s">
        <v>194</v>
      </c>
      <c r="C182" s="7" t="s">
        <v>195</v>
      </c>
      <c r="D182" s="6" t="s">
        <v>196</v>
      </c>
    </row>
    <row r="183" spans="1:4" ht="22.5" x14ac:dyDescent="0.25">
      <c r="A183" s="5" t="s">
        <v>142</v>
      </c>
      <c r="B183" s="6" t="s">
        <v>194</v>
      </c>
      <c r="C183" s="7" t="s">
        <v>197</v>
      </c>
      <c r="D183" s="6" t="s">
        <v>198</v>
      </c>
    </row>
    <row r="184" spans="1:4" ht="22.5" x14ac:dyDescent="0.25">
      <c r="A184" s="5" t="s">
        <v>142</v>
      </c>
      <c r="B184" s="6" t="s">
        <v>194</v>
      </c>
      <c r="C184" s="7" t="s">
        <v>199</v>
      </c>
      <c r="D184" s="6" t="s">
        <v>1212</v>
      </c>
    </row>
    <row r="185" spans="1:4" ht="22.5" x14ac:dyDescent="0.25">
      <c r="A185" s="5" t="s">
        <v>142</v>
      </c>
      <c r="B185" s="6" t="s">
        <v>194</v>
      </c>
      <c r="C185" s="7" t="s">
        <v>199</v>
      </c>
      <c r="D185" s="6" t="s">
        <v>200</v>
      </c>
    </row>
    <row r="186" spans="1:4" ht="22.5" x14ac:dyDescent="0.25">
      <c r="A186" s="5" t="s">
        <v>142</v>
      </c>
      <c r="B186" s="6" t="s">
        <v>194</v>
      </c>
      <c r="C186" s="7" t="s">
        <v>201</v>
      </c>
      <c r="D186" s="6" t="s">
        <v>202</v>
      </c>
    </row>
    <row r="187" spans="1:4" ht="33.75" x14ac:dyDescent="0.25">
      <c r="A187" s="5" t="s">
        <v>142</v>
      </c>
      <c r="B187" s="6" t="s">
        <v>203</v>
      </c>
      <c r="C187" s="7" t="s">
        <v>204</v>
      </c>
      <c r="D187" s="6" t="s">
        <v>205</v>
      </c>
    </row>
    <row r="188" spans="1:4" ht="33.75" x14ac:dyDescent="0.25">
      <c r="A188" s="5" t="s">
        <v>142</v>
      </c>
      <c r="B188" s="6" t="s">
        <v>203</v>
      </c>
      <c r="C188" s="7" t="s">
        <v>204</v>
      </c>
      <c r="D188" s="6" t="s">
        <v>206</v>
      </c>
    </row>
    <row r="189" spans="1:4" ht="33.75" x14ac:dyDescent="0.25">
      <c r="A189" s="5" t="s">
        <v>142</v>
      </c>
      <c r="B189" s="6" t="s">
        <v>203</v>
      </c>
      <c r="C189" s="7" t="s">
        <v>207</v>
      </c>
      <c r="D189" s="6" t="s">
        <v>1213</v>
      </c>
    </row>
    <row r="190" spans="1:4" ht="45" x14ac:dyDescent="0.25">
      <c r="A190" s="5" t="s">
        <v>208</v>
      </c>
      <c r="B190" s="6" t="s">
        <v>209</v>
      </c>
      <c r="C190" s="7" t="s">
        <v>210</v>
      </c>
      <c r="D190" s="6" t="s">
        <v>211</v>
      </c>
    </row>
    <row r="191" spans="1:4" ht="48" customHeight="1" x14ac:dyDescent="0.25">
      <c r="A191" s="5" t="s">
        <v>208</v>
      </c>
      <c r="B191" s="6" t="s">
        <v>209</v>
      </c>
      <c r="C191" s="7" t="s">
        <v>210</v>
      </c>
      <c r="D191" s="6" t="s">
        <v>1025</v>
      </c>
    </row>
    <row r="192" spans="1:4" ht="45" x14ac:dyDescent="0.25">
      <c r="A192" s="5" t="s">
        <v>208</v>
      </c>
      <c r="B192" s="6" t="s">
        <v>209</v>
      </c>
      <c r="C192" s="7" t="s">
        <v>210</v>
      </c>
      <c r="D192" s="6" t="s">
        <v>212</v>
      </c>
    </row>
    <row r="193" spans="1:4" ht="22.5" x14ac:dyDescent="0.25">
      <c r="A193" s="5" t="s">
        <v>208</v>
      </c>
      <c r="B193" s="6" t="s">
        <v>209</v>
      </c>
      <c r="C193" s="7" t="s">
        <v>213</v>
      </c>
      <c r="D193" s="6" t="s">
        <v>214</v>
      </c>
    </row>
    <row r="194" spans="1:4" ht="22.5" x14ac:dyDescent="0.25">
      <c r="A194" s="5" t="s">
        <v>208</v>
      </c>
      <c r="B194" s="6" t="s">
        <v>209</v>
      </c>
      <c r="C194" s="7" t="s">
        <v>213</v>
      </c>
      <c r="D194" s="6" t="s">
        <v>215</v>
      </c>
    </row>
    <row r="195" spans="1:4" ht="22.5" x14ac:dyDescent="0.25">
      <c r="A195" s="5" t="s">
        <v>208</v>
      </c>
      <c r="B195" s="6" t="s">
        <v>209</v>
      </c>
      <c r="C195" s="7" t="s">
        <v>213</v>
      </c>
      <c r="D195" s="6" t="s">
        <v>362</v>
      </c>
    </row>
    <row r="196" spans="1:4" ht="22.5" x14ac:dyDescent="0.25">
      <c r="A196" s="5" t="s">
        <v>208</v>
      </c>
      <c r="B196" s="6" t="s">
        <v>209</v>
      </c>
      <c r="C196" s="7" t="s">
        <v>213</v>
      </c>
      <c r="D196" s="6" t="s">
        <v>216</v>
      </c>
    </row>
    <row r="197" spans="1:4" x14ac:dyDescent="0.25">
      <c r="A197" s="5" t="s">
        <v>208</v>
      </c>
      <c r="B197" s="6" t="s">
        <v>217</v>
      </c>
      <c r="C197" s="7" t="s">
        <v>217</v>
      </c>
      <c r="D197" s="6" t="s">
        <v>382</v>
      </c>
    </row>
    <row r="198" spans="1:4" x14ac:dyDescent="0.25">
      <c r="A198" s="5" t="s">
        <v>208</v>
      </c>
      <c r="B198" s="6" t="s">
        <v>217</v>
      </c>
      <c r="C198" s="7" t="s">
        <v>217</v>
      </c>
      <c r="D198" s="6" t="s">
        <v>218</v>
      </c>
    </row>
    <row r="199" spans="1:4" ht="22.5" x14ac:dyDescent="0.25">
      <c r="A199" s="5" t="s">
        <v>208</v>
      </c>
      <c r="B199" s="6" t="s">
        <v>217</v>
      </c>
      <c r="C199" s="7" t="s">
        <v>217</v>
      </c>
      <c r="D199" s="6" t="s">
        <v>219</v>
      </c>
    </row>
    <row r="200" spans="1:4" ht="22.5" x14ac:dyDescent="0.25">
      <c r="A200" s="5" t="s">
        <v>208</v>
      </c>
      <c r="B200" s="6" t="s">
        <v>217</v>
      </c>
      <c r="C200" s="7" t="s">
        <v>217</v>
      </c>
      <c r="D200" s="6" t="s">
        <v>220</v>
      </c>
    </row>
    <row r="201" spans="1:4" x14ac:dyDescent="0.25">
      <c r="A201" s="5" t="s">
        <v>208</v>
      </c>
      <c r="B201" s="6" t="s">
        <v>217</v>
      </c>
      <c r="C201" s="7" t="s">
        <v>217</v>
      </c>
      <c r="D201" s="6" t="s">
        <v>221</v>
      </c>
    </row>
    <row r="202" spans="1:4" ht="22.5" x14ac:dyDescent="0.25">
      <c r="A202" s="5" t="s">
        <v>208</v>
      </c>
      <c r="B202" s="6" t="s">
        <v>209</v>
      </c>
      <c r="C202" s="6" t="s">
        <v>209</v>
      </c>
      <c r="D202" s="6" t="s">
        <v>389</v>
      </c>
    </row>
    <row r="203" spans="1:4" x14ac:dyDescent="0.25">
      <c r="A203" s="5" t="s">
        <v>208</v>
      </c>
      <c r="B203" s="6" t="s">
        <v>217</v>
      </c>
      <c r="C203" s="7" t="s">
        <v>217</v>
      </c>
      <c r="D203" s="6" t="s">
        <v>399</v>
      </c>
    </row>
    <row r="204" spans="1:4" ht="22.5" x14ac:dyDescent="0.25">
      <c r="A204" s="5" t="s">
        <v>208</v>
      </c>
      <c r="B204" s="6" t="s">
        <v>222</v>
      </c>
      <c r="C204" s="7" t="s">
        <v>222</v>
      </c>
      <c r="D204" s="6" t="s">
        <v>223</v>
      </c>
    </row>
    <row r="205" spans="1:4" ht="22.5" x14ac:dyDescent="0.25">
      <c r="A205" s="5" t="s">
        <v>208</v>
      </c>
      <c r="B205" s="6" t="s">
        <v>222</v>
      </c>
      <c r="C205" s="7" t="s">
        <v>222</v>
      </c>
      <c r="D205" s="6" t="s">
        <v>224</v>
      </c>
    </row>
    <row r="206" spans="1:4" ht="22.5" x14ac:dyDescent="0.25">
      <c r="A206" s="5" t="s">
        <v>208</v>
      </c>
      <c r="B206" s="6" t="s">
        <v>222</v>
      </c>
      <c r="C206" s="7" t="s">
        <v>222</v>
      </c>
      <c r="D206" s="6" t="s">
        <v>225</v>
      </c>
    </row>
    <row r="207" spans="1:4" ht="33.75" x14ac:dyDescent="0.25">
      <c r="A207" s="5" t="s">
        <v>208</v>
      </c>
      <c r="B207" s="6" t="s">
        <v>226</v>
      </c>
      <c r="C207" s="7" t="s">
        <v>227</v>
      </c>
      <c r="D207" s="6" t="s">
        <v>228</v>
      </c>
    </row>
    <row r="208" spans="1:4" ht="33.75" x14ac:dyDescent="0.25">
      <c r="A208" s="5" t="s">
        <v>208</v>
      </c>
      <c r="B208" s="6" t="s">
        <v>226</v>
      </c>
      <c r="C208" s="7" t="s">
        <v>227</v>
      </c>
      <c r="D208" s="6" t="s">
        <v>229</v>
      </c>
    </row>
    <row r="209" spans="1:4" ht="33.75" x14ac:dyDescent="0.25">
      <c r="A209" s="5" t="s">
        <v>208</v>
      </c>
      <c r="B209" s="6" t="s">
        <v>226</v>
      </c>
      <c r="C209" s="7" t="s">
        <v>227</v>
      </c>
      <c r="D209" s="6" t="s">
        <v>1026</v>
      </c>
    </row>
    <row r="210" spans="1:4" ht="33.75" x14ac:dyDescent="0.25">
      <c r="A210" s="5" t="s">
        <v>208</v>
      </c>
      <c r="B210" s="6" t="s">
        <v>226</v>
      </c>
      <c r="C210" s="7" t="s">
        <v>227</v>
      </c>
      <c r="D210" s="6" t="s">
        <v>1027</v>
      </c>
    </row>
    <row r="211" spans="1:4" ht="22.5" customHeight="1" x14ac:dyDescent="0.25">
      <c r="A211" s="5" t="s">
        <v>208</v>
      </c>
      <c r="B211" s="6" t="s">
        <v>226</v>
      </c>
      <c r="C211" s="7" t="s">
        <v>227</v>
      </c>
      <c r="D211" s="6" t="s">
        <v>1028</v>
      </c>
    </row>
    <row r="212" spans="1:4" ht="33.75" x14ac:dyDescent="0.25">
      <c r="A212" s="5" t="s">
        <v>208</v>
      </c>
      <c r="B212" s="6" t="s">
        <v>226</v>
      </c>
      <c r="C212" s="7" t="s">
        <v>230</v>
      </c>
      <c r="D212" s="6" t="s">
        <v>231</v>
      </c>
    </row>
    <row r="213" spans="1:4" ht="33.75" x14ac:dyDescent="0.25">
      <c r="A213" s="5" t="s">
        <v>208</v>
      </c>
      <c r="B213" s="6" t="s">
        <v>226</v>
      </c>
      <c r="C213" s="7" t="s">
        <v>230</v>
      </c>
      <c r="D213" s="6" t="s">
        <v>232</v>
      </c>
    </row>
    <row r="214" spans="1:4" ht="33.75" x14ac:dyDescent="0.25">
      <c r="A214" s="5" t="s">
        <v>208</v>
      </c>
      <c r="B214" s="6" t="s">
        <v>226</v>
      </c>
      <c r="C214" s="7" t="s">
        <v>230</v>
      </c>
      <c r="D214" s="6" t="s">
        <v>233</v>
      </c>
    </row>
    <row r="215" spans="1:4" ht="33.75" x14ac:dyDescent="0.25">
      <c r="A215" s="5" t="s">
        <v>208</v>
      </c>
      <c r="B215" s="6" t="s">
        <v>226</v>
      </c>
      <c r="C215" s="7" t="s">
        <v>226</v>
      </c>
      <c r="D215" s="6" t="s">
        <v>234</v>
      </c>
    </row>
    <row r="216" spans="1:4" ht="22.5" x14ac:dyDescent="0.25">
      <c r="A216" s="5" t="s">
        <v>208</v>
      </c>
      <c r="B216" s="6" t="s">
        <v>235</v>
      </c>
      <c r="C216" s="7" t="s">
        <v>236</v>
      </c>
      <c r="D216" s="6" t="s">
        <v>1029</v>
      </c>
    </row>
    <row r="217" spans="1:4" ht="22.5" x14ac:dyDescent="0.25">
      <c r="A217" s="5" t="s">
        <v>208</v>
      </c>
      <c r="B217" s="6" t="s">
        <v>235</v>
      </c>
      <c r="C217" s="7" t="s">
        <v>236</v>
      </c>
      <c r="D217" s="6" t="s">
        <v>237</v>
      </c>
    </row>
    <row r="218" spans="1:4" ht="25.5" x14ac:dyDescent="0.25">
      <c r="A218" s="5" t="s">
        <v>208</v>
      </c>
      <c r="B218" s="6" t="s">
        <v>235</v>
      </c>
      <c r="C218" s="7" t="s">
        <v>236</v>
      </c>
      <c r="D218" s="6" t="s">
        <v>238</v>
      </c>
    </row>
    <row r="219" spans="1:4" x14ac:dyDescent="0.25">
      <c r="A219" s="5" t="s">
        <v>208</v>
      </c>
      <c r="B219" s="6" t="s">
        <v>235</v>
      </c>
      <c r="C219" s="7" t="s">
        <v>235</v>
      </c>
      <c r="D219" s="6" t="s">
        <v>239</v>
      </c>
    </row>
    <row r="220" spans="1:4" x14ac:dyDescent="0.25">
      <c r="A220" s="5" t="s">
        <v>208</v>
      </c>
      <c r="B220" s="6" t="s">
        <v>235</v>
      </c>
      <c r="C220" s="7" t="s">
        <v>235</v>
      </c>
      <c r="D220" s="6" t="s">
        <v>1030</v>
      </c>
    </row>
    <row r="221" spans="1:4" ht="22.5" x14ac:dyDescent="0.25">
      <c r="A221" s="5" t="s">
        <v>208</v>
      </c>
      <c r="B221" s="6" t="s">
        <v>240</v>
      </c>
      <c r="C221" s="7" t="s">
        <v>240</v>
      </c>
      <c r="D221" s="6" t="s">
        <v>241</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4"/>
  <sheetViews>
    <sheetView workbookViewId="0">
      <selection activeCell="C69" sqref="C69"/>
    </sheetView>
  </sheetViews>
  <sheetFormatPr defaultRowHeight="11.25" x14ac:dyDescent="0.2"/>
  <cols>
    <col min="1" max="1" width="15.7109375" style="13" customWidth="1"/>
    <col min="2" max="2" width="16.7109375" style="31" customWidth="1"/>
    <col min="3" max="3" width="40.140625" style="30" customWidth="1"/>
    <col min="4" max="4" width="47.140625" style="30" customWidth="1"/>
    <col min="5" max="5" width="14" style="31" customWidth="1"/>
    <col min="6" max="6" width="21.42578125" style="32" customWidth="1"/>
    <col min="7" max="7" width="22.7109375" style="31" customWidth="1"/>
    <col min="8" max="8" width="23.5703125" style="55" customWidth="1"/>
    <col min="9" max="9" width="16.140625" style="32" customWidth="1"/>
    <col min="10" max="10" width="60.7109375" style="54" customWidth="1"/>
    <col min="11" max="11" width="19.42578125" style="32" customWidth="1"/>
    <col min="12" max="12" width="24.140625" style="55" customWidth="1"/>
    <col min="13" max="13" width="21.85546875" style="32" customWidth="1"/>
    <col min="14" max="14" width="23.5703125" style="34" customWidth="1"/>
    <col min="15" max="15" width="17.140625" style="32" customWidth="1"/>
    <col min="16" max="16" width="23.5703125" style="34" customWidth="1"/>
    <col min="17" max="17" width="16.85546875" style="33" customWidth="1"/>
    <col min="18" max="18" width="23.5703125" style="31" customWidth="1"/>
    <col min="19" max="19" width="23.42578125" style="31" customWidth="1"/>
    <col min="20" max="20" width="25.85546875" style="31" customWidth="1"/>
    <col min="21" max="21" width="52.7109375" style="54" customWidth="1"/>
    <col min="22" max="16384" width="9.140625" style="23"/>
  </cols>
  <sheetData>
    <row r="1" spans="1:22" x14ac:dyDescent="0.2">
      <c r="A1" s="14"/>
      <c r="B1" s="15"/>
      <c r="C1" s="16"/>
      <c r="D1" s="17" t="s">
        <v>244</v>
      </c>
      <c r="E1" s="18"/>
      <c r="F1" s="19"/>
      <c r="G1" s="15"/>
      <c r="H1" s="63"/>
      <c r="I1" s="20"/>
      <c r="J1" s="63"/>
      <c r="K1" s="20"/>
      <c r="L1" s="63"/>
      <c r="M1" s="20"/>
      <c r="N1" s="16"/>
      <c r="O1" s="20"/>
      <c r="P1" s="16"/>
      <c r="Q1" s="19" t="s">
        <v>257</v>
      </c>
      <c r="R1" s="15"/>
      <c r="S1" s="15"/>
      <c r="T1" s="15"/>
      <c r="U1" s="63"/>
    </row>
    <row r="2" spans="1:22" x14ac:dyDescent="0.2">
      <c r="A2" s="14"/>
      <c r="B2" s="15"/>
      <c r="C2" s="16"/>
      <c r="D2" s="17" t="s">
        <v>245</v>
      </c>
      <c r="E2" s="18"/>
      <c r="F2" s="19"/>
      <c r="G2" s="15"/>
      <c r="H2" s="63"/>
      <c r="I2" s="20"/>
      <c r="J2" s="63"/>
      <c r="K2" s="20"/>
      <c r="L2" s="63"/>
      <c r="M2" s="20"/>
      <c r="N2" s="16"/>
      <c r="O2" s="20"/>
      <c r="P2" s="16"/>
      <c r="Q2" s="19" t="s">
        <v>258</v>
      </c>
      <c r="R2" s="15"/>
      <c r="S2" s="15"/>
      <c r="T2" s="15"/>
      <c r="U2" s="63"/>
    </row>
    <row r="3" spans="1:22" x14ac:dyDescent="0.2">
      <c r="A3" s="14"/>
      <c r="B3" s="15"/>
      <c r="C3" s="16"/>
      <c r="D3" s="16"/>
      <c r="E3" s="14"/>
      <c r="F3" s="20"/>
      <c r="G3" s="15"/>
      <c r="H3" s="63"/>
      <c r="I3" s="20"/>
      <c r="J3" s="63"/>
      <c r="K3" s="20"/>
      <c r="L3" s="63"/>
      <c r="M3" s="20"/>
      <c r="N3" s="16"/>
      <c r="O3" s="20"/>
      <c r="P3" s="16"/>
      <c r="Q3" s="19" t="s">
        <v>259</v>
      </c>
      <c r="R3" s="15"/>
      <c r="S3" s="15"/>
      <c r="T3" s="15"/>
      <c r="U3" s="63"/>
    </row>
    <row r="4" spans="1:22" s="29" customFormat="1" x14ac:dyDescent="0.2">
      <c r="A4" s="24" t="s">
        <v>3</v>
      </c>
      <c r="B4" s="24" t="s">
        <v>1701</v>
      </c>
      <c r="C4" s="25" t="s">
        <v>0</v>
      </c>
      <c r="D4" s="24" t="s">
        <v>242</v>
      </c>
      <c r="E4" s="24" t="s">
        <v>256</v>
      </c>
      <c r="F4" s="26" t="s">
        <v>251</v>
      </c>
      <c r="G4" s="27" t="s">
        <v>243</v>
      </c>
      <c r="H4" s="24" t="s">
        <v>246</v>
      </c>
      <c r="I4" s="26" t="s">
        <v>260</v>
      </c>
      <c r="J4" s="24" t="s">
        <v>247</v>
      </c>
      <c r="K4" s="26" t="s">
        <v>261</v>
      </c>
      <c r="L4" s="24" t="s">
        <v>248</v>
      </c>
      <c r="M4" s="26" t="s">
        <v>262</v>
      </c>
      <c r="N4" s="24" t="s">
        <v>249</v>
      </c>
      <c r="O4" s="26" t="s">
        <v>263</v>
      </c>
      <c r="P4" s="24" t="s">
        <v>250</v>
      </c>
      <c r="Q4" s="26" t="s">
        <v>264</v>
      </c>
      <c r="R4" s="24" t="s">
        <v>252</v>
      </c>
      <c r="S4" s="24" t="s">
        <v>253</v>
      </c>
      <c r="T4" s="24" t="s">
        <v>254</v>
      </c>
      <c r="U4" s="61" t="s">
        <v>255</v>
      </c>
      <c r="V4" s="28" t="s">
        <v>1</v>
      </c>
    </row>
    <row r="5" spans="1:22" s="34" customFormat="1" ht="22.5" x14ac:dyDescent="0.25">
      <c r="A5" s="13" t="s">
        <v>1</v>
      </c>
      <c r="B5" s="13" t="str">
        <f>Table2[[#This Row],[Initiative]]</f>
        <v>Internal Controls</v>
      </c>
      <c r="C5" s="30" t="str">
        <f>Table2[[#This Row],[Priority]]</f>
        <v>Development and/or enhancement of framework and methodology governing SOX, CCAR and EUA for SHUSA</v>
      </c>
      <c r="D5" s="30" t="str">
        <f>Table2[[#This Row],[Deliverable]]</f>
        <v>Enhanced SOX Internal Control framework and methodology</v>
      </c>
      <c r="E5" s="13" t="str">
        <f>Table2[[#This Row],[Owner]]</f>
        <v>M. Munoz</v>
      </c>
      <c r="F5" s="60">
        <f>Table2[[#This Row],[Proposed Date]]</f>
        <v>42369</v>
      </c>
      <c r="G5" s="13" t="str">
        <f>Table2[[#This Row],[IT Dependency (Y/N)]]</f>
        <v>No</v>
      </c>
      <c r="H5" s="54"/>
      <c r="I5" s="13"/>
      <c r="J5" s="54"/>
      <c r="K5" s="13"/>
      <c r="L5" s="54"/>
      <c r="M5" s="13"/>
      <c r="N5" s="30"/>
      <c r="O5" s="13"/>
      <c r="P5" s="30"/>
      <c r="Q5" s="13"/>
      <c r="R5" s="31" t="str">
        <f>Table2[[#This Row],[Level of Effort/Complexity]]</f>
        <v>Medium</v>
      </c>
      <c r="S5" s="31" t="str">
        <f>Table2[[#This Row],[Delivery Risk]]</f>
        <v>High</v>
      </c>
      <c r="T5" s="31" t="str">
        <f>Table2[[#This Row],[Resources Required]]</f>
        <v>Yes</v>
      </c>
      <c r="U5" s="54" t="e">
        <f>#REF!</f>
        <v>#REF!</v>
      </c>
    </row>
    <row r="6" spans="1:22" ht="33.75" x14ac:dyDescent="0.2">
      <c r="A6" s="13" t="s">
        <v>1</v>
      </c>
      <c r="B6" s="13" t="str">
        <f>Table2[[#This Row],[Initiative]]</f>
        <v>Internal Controls</v>
      </c>
      <c r="C6" s="30" t="str">
        <f>Table2[[#This Row],[Priority]]</f>
        <v>Development and/or enhancement of framework and methodology governing SOX, CCAR and EUA for SHUSA</v>
      </c>
      <c r="D6" s="30" t="str">
        <f>Table2[[#This Row],[Deliverable]]</f>
        <v>SOX based CCAR Internal Control framework and methodology</v>
      </c>
      <c r="E6" s="13" t="str">
        <f>Table2[[#This Row],[Owner]]</f>
        <v>M. Munoz</v>
      </c>
      <c r="F6" s="60">
        <f>Table2[[#This Row],[Proposed Date]]</f>
        <v>42369</v>
      </c>
      <c r="G6" s="60" t="str">
        <f>Table2[[#This Row],[IT Dependency (Y/N)]]</f>
        <v>No</v>
      </c>
      <c r="H6" s="62" t="str">
        <f>Table2[[#This Row],[Milestone 1]]</f>
        <v>Conduct gap assessment against SOX framework</v>
      </c>
      <c r="I6" s="60">
        <f>Table2[[#This Row],[Proposed Date2]]</f>
        <v>42185</v>
      </c>
      <c r="J6" s="62" t="str">
        <f>Table2[[#This Row],[Milestone 2 (If applicable)]]</f>
        <v>Enhance framework to align with CCAR internal controls requirements</v>
      </c>
      <c r="K6" s="60">
        <f>Table2[[#This Row],[Proposed Date3]]</f>
        <v>42277</v>
      </c>
      <c r="L6" s="62" t="str">
        <f>Table2[[#This Row],[Milestone 3 (If applicable)]]</f>
        <v>Benchmark framework against industry standard/regulatory expectations</v>
      </c>
      <c r="M6" s="60">
        <f>Table2[[#This Row],[Proposed Date4]]</f>
        <v>42369</v>
      </c>
      <c r="N6" s="60"/>
      <c r="O6" s="60"/>
      <c r="P6" s="60"/>
      <c r="Q6" s="60"/>
      <c r="R6" s="31" t="str">
        <f>Table2[[#This Row],[Level of Effort/Complexity]]</f>
        <v>Medium</v>
      </c>
      <c r="S6" s="31" t="str">
        <f>Table2[[#This Row],[Delivery Risk]]</f>
        <v>Medium</v>
      </c>
      <c r="T6" s="31" t="str">
        <f>Table2[[#This Row],[Resources Required]]</f>
        <v>Yes</v>
      </c>
    </row>
    <row r="7" spans="1:22" ht="22.5" x14ac:dyDescent="0.2">
      <c r="A7" s="13" t="s">
        <v>1</v>
      </c>
      <c r="B7" s="13" t="str">
        <f>Table2[[#This Row],[Initiative]]</f>
        <v>Internal Controls</v>
      </c>
      <c r="C7" s="30" t="str">
        <f>Table2[[#This Row],[Priority]]</f>
        <v>Development and/or enhancement of framework and methodology governing SOX, CCAR and EUA for SHUSA</v>
      </c>
      <c r="D7" s="30" t="str">
        <f>Table2[[#This Row],[Deliverable]]</f>
        <v>EUA Internal Conttrol Framework and Methodology</v>
      </c>
      <c r="E7" s="13" t="str">
        <f>Table2[[#This Row],[Owner]]</f>
        <v>M. Munoz</v>
      </c>
      <c r="F7" s="60">
        <f>Table2[[#This Row],[Proposed Date]]</f>
        <v>42369</v>
      </c>
      <c r="G7" s="60" t="str">
        <f>Table2[[#This Row],[IT Dependency (Y/N)]]</f>
        <v>No</v>
      </c>
      <c r="H7" s="62"/>
      <c r="I7" s="60"/>
      <c r="J7" s="62"/>
      <c r="K7" s="60"/>
      <c r="L7" s="62"/>
      <c r="M7" s="60"/>
      <c r="N7" s="60"/>
      <c r="O7" s="60"/>
      <c r="P7" s="60"/>
      <c r="Q7" s="60"/>
      <c r="R7" s="31" t="str">
        <f>Table2[[#This Row],[Level of Effort/Complexity]]</f>
        <v>Medium</v>
      </c>
      <c r="S7" s="31" t="str">
        <f>Table2[[#This Row],[Delivery Risk]]</f>
        <v>Medium</v>
      </c>
      <c r="T7" s="31" t="str">
        <f>Table2[[#This Row],[Resources Required]]</f>
        <v>No</v>
      </c>
    </row>
    <row r="8" spans="1:22" ht="56.25" x14ac:dyDescent="0.2">
      <c r="A8" s="13" t="s">
        <v>1</v>
      </c>
      <c r="B8" s="13" t="str">
        <f>Table2[[#This Row],[Initiative]]</f>
        <v>Internal Controls</v>
      </c>
      <c r="C8" s="30" t="str">
        <f>Table2[[#This Row],[Priority]]</f>
        <v>Implement SOX, CCAR, and EUA programs to manage the internal controls contruct and environment at SHUSA and all subsidiaries</v>
      </c>
      <c r="D8" s="30" t="str">
        <f>Table2[[#This Row],[Deliverable]]</f>
        <v>BSI SOX/COSO Internal Control program</v>
      </c>
      <c r="E8" s="13" t="str">
        <f>Table2[[#This Row],[Owner]]</f>
        <v>M. Munoz</v>
      </c>
      <c r="F8" s="60">
        <f>Table2[[#This Row],[Proposed Date]]</f>
        <v>42369</v>
      </c>
      <c r="G8" s="60" t="str">
        <f>Table2[[#This Row],[IT Dependency (Y/N)]]</f>
        <v>yes</v>
      </c>
      <c r="H8" s="62" t="str">
        <f>Table2[[#This Row],[Milestone 1]]</f>
        <v>Approve and hire resources for open SOX positions across SHUSA</v>
      </c>
      <c r="I8" s="60">
        <f>Table2[[#This Row],[Proposed Date2]]</f>
        <v>42216</v>
      </c>
      <c r="J8" s="62" t="str">
        <f>Table2[[#This Row],[Milestone 2 (If applicable)]]</f>
        <v>Acquire tool (Archer) to manage  the documentation, monitoring, evaluation, governance and reporting of internal controls across SHUSA</v>
      </c>
      <c r="K8" s="60">
        <f>Table2[[#This Row],[Proposed Date3]]</f>
        <v>42185</v>
      </c>
      <c r="L8" s="62" t="str">
        <f>Table2[[#This Row],[Milestone 3 (If applicable)]]</f>
        <v>Configure (Archer) tool to manage the documentation, monitoring, evaluation, governance and reporting of internal controls across SHUSA</v>
      </c>
      <c r="M8" s="60">
        <f>Table2[[#This Row],[Proposed Date4]]</f>
        <v>42216</v>
      </c>
      <c r="N8" s="60" t="str">
        <f>Table2[[#This Row],[Milestone 4 (If applicable)]]</f>
        <v>Source clean data into the tool to enable adherence with enhanced SOX methodology</v>
      </c>
      <c r="O8" s="60">
        <f>Table2[[#This Row],[Proposed Date5]]</f>
        <v>42338</v>
      </c>
      <c r="P8" s="60" t="str">
        <f>Table2[[#This Row],[Milestone 5 (If applicable)]]</f>
        <v>Complete testing and certification for SOX</v>
      </c>
      <c r="Q8" s="60">
        <f>Table2[[#This Row],[Proposed Date6]]</f>
        <v>42369</v>
      </c>
      <c r="R8" s="31" t="str">
        <f>Table2[[#This Row],[Level of Effort/Complexity]]</f>
        <v>High</v>
      </c>
      <c r="S8" s="31" t="str">
        <f>Table2[[#This Row],[Delivery Risk]]</f>
        <v>Medium</v>
      </c>
      <c r="T8" s="31" t="str">
        <f>Table2[[#This Row],[Resources Required]]</f>
        <v>No</v>
      </c>
    </row>
    <row r="9" spans="1:22" ht="33.75" x14ac:dyDescent="0.2">
      <c r="A9" s="13" t="s">
        <v>1</v>
      </c>
      <c r="B9" s="13" t="str">
        <f>Table2[[#This Row],[Initiative]]</f>
        <v>Internal Controls</v>
      </c>
      <c r="C9" s="30" t="str">
        <f>Table2[[#This Row],[Priority]]</f>
        <v>Implement SOX, CCAR, and EUA programs to manage the internal controls contruct and environment at SHUSA and all subsidiaries</v>
      </c>
      <c r="D9" s="30" t="str">
        <f>Table2[[#This Row],[Deliverable]]</f>
        <v>BSI/PR SOX based CCAR Internal Control Program</v>
      </c>
      <c r="E9" s="13" t="str">
        <f>Table2[[#This Row],[Owner]]</f>
        <v>M. Munoz</v>
      </c>
      <c r="F9" s="60">
        <f>Table2[[#This Row],[Proposed Date]]</f>
        <v>42369</v>
      </c>
      <c r="G9" s="60" t="str">
        <f>Table2[[#This Row],[IT Dependency (Y/N)]]</f>
        <v>yes</v>
      </c>
      <c r="H9" s="62" t="str">
        <f>Table2[[#This Row],[Milestone 1]]</f>
        <v>Approve and hire resources for open SOX positions across SHUSA</v>
      </c>
      <c r="I9" s="60">
        <f>Table2[[#This Row],[Proposed Date2]]</f>
        <v>42216</v>
      </c>
      <c r="J9" s="62" t="str">
        <f>Table2[[#This Row],[Milestone 2 (If applicable)]]</f>
        <v>Leverage tool used for SOX compliance to manage the documentation, monitoring, evaluation, governance and reporting of internal controls across SHUSA</v>
      </c>
      <c r="K9" s="60">
        <f>Table2[[#This Row],[Proposed Date3]]</f>
        <v>42338</v>
      </c>
      <c r="L9" s="62" t="str">
        <f>Table2[[#This Row],[Milestone 3 (If applicable)]]</f>
        <v>Conduct gap assessment against existing CCAR controls and documentation</v>
      </c>
      <c r="M9" s="60">
        <f>Table2[[#This Row],[Proposed Date4]]</f>
        <v>42277</v>
      </c>
      <c r="N9" s="60" t="str">
        <f>Table2[[#This Row],[Milestone 4 (If applicable)]]</f>
        <v>Develop and execute on remediation plan based on gap findings</v>
      </c>
      <c r="O9" s="60">
        <f>Table2[[#This Row],[Proposed Date5]]</f>
        <v>42277</v>
      </c>
      <c r="P9" s="60" t="str">
        <f>Table2[[#This Row],[Milestone 5 (If applicable)]]</f>
        <v>Complete testing and certification for CCAR</v>
      </c>
      <c r="Q9" s="60">
        <f>Table2[[#This Row],[Proposed Date6]]</f>
        <v>42369</v>
      </c>
      <c r="R9" s="31" t="str">
        <f>Table2[[#This Row],[Level of Effort/Complexity]]</f>
        <v>Medium</v>
      </c>
      <c r="S9" s="31" t="str">
        <f>Table2[[#This Row],[Delivery Risk]]</f>
        <v>Medium</v>
      </c>
      <c r="T9" s="31" t="str">
        <f>Table2[[#This Row],[Resources Required]]</f>
        <v>No</v>
      </c>
    </row>
    <row r="10" spans="1:22" ht="56.25" x14ac:dyDescent="0.2">
      <c r="A10" s="13" t="s">
        <v>1</v>
      </c>
      <c r="B10" s="13" t="str">
        <f>Table2[[#This Row],[Initiative]]</f>
        <v>Internal Controls</v>
      </c>
      <c r="C10" s="30" t="str">
        <f>Table2[[#This Row],[Priority]]</f>
        <v>Implement SOX, CCAR, and EUA programs to manage the internal controls contruct and environment at SHUSA and all subsidiaries</v>
      </c>
      <c r="D10" s="30" t="str">
        <f>Table2[[#This Row],[Deliverable]]</f>
        <v>SHUSA (All IHC Entities) EUA Internal Control Program</v>
      </c>
      <c r="E10" s="13" t="str">
        <f>Table2[[#This Row],[Owner]]</f>
        <v>M. Munoz</v>
      </c>
      <c r="F10" s="60">
        <f>Table2[[#This Row],[Proposed Date]]</f>
        <v>42369</v>
      </c>
      <c r="G10" s="60" t="str">
        <f>Table2[[#This Row],[IT Dependency (Y/N)]]</f>
        <v>No</v>
      </c>
      <c r="H10" s="62" t="str">
        <f>Table2[[#This Row],[Milestone 1]]</f>
        <v>Operationalize existing tool across all new SHUSA subsidiaries to remediate existing MRIA on spreadsheet risk management</v>
      </c>
      <c r="I10" s="60">
        <f>Table2[[#This Row],[Proposed Date2]]</f>
        <v>42185</v>
      </c>
      <c r="J10" s="62" t="str">
        <f>Table2[[#This Row],[Milestone 2 (If applicable)]]</f>
        <v>Execute active identification and management of critical spreadsheets</v>
      </c>
      <c r="K10" s="60">
        <f>Table2[[#This Row],[Proposed Date3]]</f>
        <v>42369</v>
      </c>
      <c r="L10" s="62"/>
      <c r="M10" s="60"/>
      <c r="N10" s="60"/>
      <c r="O10" s="60"/>
      <c r="P10" s="60"/>
      <c r="Q10" s="60"/>
      <c r="R10" s="31" t="str">
        <f>Table2[[#This Row],[Level of Effort/Complexity]]</f>
        <v>Medium</v>
      </c>
      <c r="S10" s="31" t="str">
        <f>Table2[[#This Row],[Delivery Risk]]</f>
        <v>High</v>
      </c>
      <c r="T10" s="31" t="str">
        <f>Table2[[#This Row],[Resources Required]]</f>
        <v>Yes</v>
      </c>
      <c r="U10" s="54" t="e">
        <f>#REF!</f>
        <v>#REF!</v>
      </c>
    </row>
    <row r="11" spans="1:22" ht="56.25" x14ac:dyDescent="0.2">
      <c r="A11" s="13" t="s">
        <v>1</v>
      </c>
      <c r="B11" s="13" t="str">
        <f>Table2[[#This Row],[Initiative]]</f>
        <v>Finance Planning and Analysis</v>
      </c>
      <c r="C11" s="30" t="str">
        <f>Table2[[#This Row],[Priority]]</f>
        <v>Establish and implement foundational strategic planning and forecasting functions and ensure consistency in the governance and forecast process used for SHUSA's P-18 strategic plan and the capital planning process used for CCAR.</v>
      </c>
      <c r="D11" s="30" t="str">
        <f>Table2[[#This Row],[Deliverable]]</f>
        <v>2015 Strategic Plan Timeline (Planning Calendar)</v>
      </c>
      <c r="E11" s="13" t="str">
        <f>Table2[[#This Row],[Owner]]</f>
        <v>D. Budington</v>
      </c>
      <c r="F11" s="60">
        <f>Table2[[#This Row],[Proposed Date]]</f>
        <v>42170</v>
      </c>
      <c r="G11" s="60" t="str">
        <f>Table2[[#This Row],[IT Dependency (Y/N)]]</f>
        <v>No</v>
      </c>
      <c r="H11" s="62" t="str">
        <f>Table2[[#This Row],[Milestone 1]]</f>
        <v>Draft of the 2015 Strategic Plan Timeline framework has been developed and reviewed with stakeholders</v>
      </c>
      <c r="I11" s="60">
        <f>Table2[[#This Row],[Proposed Date2]]</f>
        <v>42160</v>
      </c>
      <c r="J11" s="62" t="str">
        <f>Table2[[#This Row],[Milestone 2 (If applicable)]]</f>
        <v>Revisions are incorporated and the 2015 Strategic Plan Timeline has been finalized</v>
      </c>
      <c r="K11" s="60">
        <f>Table2[[#This Row],[Proposed Date3]]</f>
        <v>42170</v>
      </c>
      <c r="L11" s="62">
        <f>Table2[[#This Row],[Milestone 3 (If applicable)]]</f>
        <v>0</v>
      </c>
      <c r="M11" s="60">
        <f>Table2[[#This Row],[Proposed Date4]]</f>
        <v>0</v>
      </c>
      <c r="N11" s="60">
        <f>Table2[[#This Row],[Milestone 4 (If applicable)]]</f>
        <v>0</v>
      </c>
      <c r="O11" s="60">
        <f>Table2[[#This Row],[Proposed Date5]]</f>
        <v>0</v>
      </c>
      <c r="P11" s="60"/>
      <c r="Q11" s="60"/>
      <c r="R11" s="31" t="str">
        <f>Table2[[#This Row],[Level of Effort/Complexity]]</f>
        <v>Medium</v>
      </c>
      <c r="S11" s="31" t="str">
        <f>Table2[[#This Row],[Delivery Risk]]</f>
        <v>Medium</v>
      </c>
      <c r="T11" s="31" t="str">
        <f>Table2[[#This Row],[Resources Required]]</f>
        <v>Yes</v>
      </c>
      <c r="U11" s="54" t="e">
        <f>#REF!</f>
        <v>#REF!</v>
      </c>
    </row>
    <row r="12" spans="1:22" ht="56.25" x14ac:dyDescent="0.2">
      <c r="A12" s="13" t="s">
        <v>1</v>
      </c>
      <c r="B12" s="13" t="str">
        <f>Table2[[#This Row],[Initiative]]</f>
        <v>Finance Planning and Analysis</v>
      </c>
      <c r="C12" s="30" t="str">
        <f>Table2[[#This Row],[Priority]]</f>
        <v>Establish and implement foundational strategic planning and forecasting functions and ensure consistency in the governance and forecast process used for SHUSA's P-18 strategic plan and the capital planning process used for CCAR.</v>
      </c>
      <c r="D12" s="30" t="str">
        <f>Table2[[#This Row],[Deliverable]]</f>
        <v>FP&amp;A Policy Documentation and Implementation</v>
      </c>
      <c r="E12" s="13" t="str">
        <f>Table2[[#This Row],[Owner]]</f>
        <v>D. Budington</v>
      </c>
      <c r="F12" s="60">
        <f>Table2[[#This Row],[Proposed Date]]</f>
        <v>42215</v>
      </c>
      <c r="G12" s="60" t="str">
        <f>Table2[[#This Row],[IT Dependency (Y/N)]]</f>
        <v>No</v>
      </c>
      <c r="H12" s="62" t="str">
        <f>Table2[[#This Row],[Milestone 1]]</f>
        <v>Governance Model Design has been reviewed and approved by SHUSA and subsidiary EMCs</v>
      </c>
      <c r="I12" s="60">
        <f>Table2[[#This Row],[Proposed Date2]]</f>
        <v>42185</v>
      </c>
      <c r="J12" s="62" t="str">
        <f>Table2[[#This Row],[Milestone 2 (If applicable)]]</f>
        <v>Planning process design has been reviewed and approved (same approvars)</v>
      </c>
      <c r="K12" s="60">
        <f>Table2[[#This Row],[Proposed Date3]]</f>
        <v>42185</v>
      </c>
      <c r="L12" s="62" t="str">
        <f>Table2[[#This Row],[Milestone 3 (If applicable)]]</f>
        <v>Data flow map and reconciliation points has been review and approved</v>
      </c>
      <c r="M12" s="60">
        <f>Table2[[#This Row],[Proposed Date4]]</f>
        <v>42215</v>
      </c>
      <c r="N12" s="60"/>
      <c r="O12" s="60"/>
      <c r="P12" s="60"/>
      <c r="Q12" s="60"/>
      <c r="R12" s="31" t="str">
        <f>Table2[[#This Row],[Level of Effort/Complexity]]</f>
        <v>Medium</v>
      </c>
      <c r="S12" s="31" t="str">
        <f>Table2[[#This Row],[Delivery Risk]]</f>
        <v>Medium</v>
      </c>
      <c r="T12" s="31" t="str">
        <f>Table2[[#This Row],[Resources Required]]</f>
        <v>Yes</v>
      </c>
      <c r="U12" s="54" t="e">
        <f>#REF!</f>
        <v>#REF!</v>
      </c>
    </row>
    <row r="13" spans="1:22" ht="56.25" x14ac:dyDescent="0.2">
      <c r="A13" s="13" t="s">
        <v>1</v>
      </c>
      <c r="B13" s="13" t="str">
        <f>Table2[[#This Row],[Initiative]]</f>
        <v>Finance Planning and Analysis</v>
      </c>
      <c r="C13" s="30" t="str">
        <f>Table2[[#This Row],[Priority]]</f>
        <v>Establish and implement foundational strategic planning and forecasting functions and ensure consistency in the governance and forecast process used for SHUSA's P-18 strategic plan and the capital planning process used for CCAR.</v>
      </c>
      <c r="D13" s="30" t="str">
        <f>Table2[[#This Row],[Deliverable]]</f>
        <v>2015 Strategic Planning Forecasting Process Design and Implementation</v>
      </c>
      <c r="E13" s="13" t="str">
        <f>Table2[[#This Row],[Owner]]</f>
        <v>D. Budington</v>
      </c>
      <c r="F13" s="60">
        <f>Table2[[#This Row],[Proposed Date]]</f>
        <v>42323</v>
      </c>
      <c r="G13" s="60" t="str">
        <f>Table2[[#This Row],[IT Dependency (Y/N)]]</f>
        <v>No</v>
      </c>
      <c r="H13" s="62"/>
      <c r="I13" s="60"/>
      <c r="J13" s="62"/>
      <c r="K13" s="60"/>
      <c r="L13" s="62"/>
      <c r="M13" s="60"/>
      <c r="N13" s="60"/>
      <c r="O13" s="60"/>
      <c r="P13" s="60"/>
      <c r="Q13" s="60"/>
      <c r="R13" s="31" t="str">
        <f>Table2[[#This Row],[Level of Effort/Complexity]]</f>
        <v>High</v>
      </c>
      <c r="S13" s="31" t="str">
        <f>Table2[[#This Row],[Delivery Risk]]</f>
        <v>High</v>
      </c>
      <c r="T13" s="31" t="str">
        <f>Table2[[#This Row],[Resources Required]]</f>
        <v>Yes</v>
      </c>
      <c r="U13" s="54" t="e">
        <f>#REF!</f>
        <v>#REF!</v>
      </c>
    </row>
    <row r="14" spans="1:22" ht="56.25" x14ac:dyDescent="0.2">
      <c r="A14" s="13" t="s">
        <v>1</v>
      </c>
      <c r="B14" s="13" t="str">
        <f>Table2[[#This Row],[Initiative]]</f>
        <v>Finance Planning and Analysis</v>
      </c>
      <c r="C14" s="30" t="str">
        <f>Table2[[#This Row],[Priority]]</f>
        <v>Establish and implement foundational strategic planning and forecasting functions and ensure consistency in the governance and forecast process used for SHUSA's P-18 strategic plan and the capital planning process used for CCAR.</v>
      </c>
      <c r="D14" s="30" t="str">
        <f>Table2[[#This Row],[Deliverable]]</f>
        <v>Critical positions within strategic planning and PPNR teams are staffed to execute 2015 FP&amp;A activities</v>
      </c>
      <c r="E14" s="13" t="str">
        <f>Table2[[#This Row],[Owner]]</f>
        <v>D. Budington</v>
      </c>
      <c r="F14" s="60">
        <f>Table2[[#This Row],[Proposed Date]]</f>
        <v>42215</v>
      </c>
      <c r="G14" s="60" t="str">
        <f>Table2[[#This Row],[IT Dependency (Y/N)]]</f>
        <v>Yes</v>
      </c>
      <c r="H14" s="62" t="str">
        <f>Table2[[#This Row],[Milestone 1]]</f>
        <v>All positions posted and recuriters engaged</v>
      </c>
      <c r="I14" s="60" t="str">
        <f>Table2[[#This Row],[Proposed Date2]]</f>
        <v>ongoing</v>
      </c>
      <c r="J14" s="62" t="str">
        <f>Table2[[#This Row],[Milestone 2 (If applicable)]]</f>
        <v xml:space="preserve">Develop skills assessment gaps and remediation and training plans </v>
      </c>
      <c r="K14" s="60" t="str">
        <f>Table2[[#This Row],[Proposed Date3]]</f>
        <v>ongoing</v>
      </c>
      <c r="L14" s="62" t="str">
        <f>Table2[[#This Row],[Milestone 3 (If applicable)]]</f>
        <v>Identify and manage succession and operational risks</v>
      </c>
      <c r="M14" s="60">
        <f>Table2[[#This Row],[Proposed Date4]]</f>
        <v>0</v>
      </c>
      <c r="N14" s="60"/>
      <c r="O14" s="60"/>
      <c r="P14" s="60"/>
      <c r="Q14" s="60"/>
      <c r="R14" s="31" t="str">
        <f>Table2[[#This Row],[Level of Effort/Complexity]]</f>
        <v>High</v>
      </c>
      <c r="S14" s="31" t="str">
        <f>Table2[[#This Row],[Delivery Risk]]</f>
        <v>High</v>
      </c>
      <c r="T14" s="31" t="str">
        <f>Table2[[#This Row],[Resources Required]]</f>
        <v>Yes</v>
      </c>
      <c r="U14" s="54" t="e">
        <f>#REF!</f>
        <v>#REF!</v>
      </c>
    </row>
    <row r="15" spans="1:22" ht="56.25" x14ac:dyDescent="0.2">
      <c r="A15" s="13" t="s">
        <v>1</v>
      </c>
      <c r="B15" s="13" t="str">
        <f>Table2[[#This Row],[Initiative]]</f>
        <v>Finance Planning and Analysis</v>
      </c>
      <c r="C15" s="30" t="str">
        <f>Table2[[#This Row],[Priority]]</f>
        <v>Establish and implement foundational strategic planning and forecasting functions and ensure consistency in the governance and forecast process used for SHUSA's P-18 strategic plan and the capital planning process used for CCAR.</v>
      </c>
      <c r="D15" s="30" t="str">
        <f>Table2[[#This Row],[Deliverable]]</f>
        <v>Board approved and well documented Strategic Plan (SP18)</v>
      </c>
      <c r="E15" s="13" t="str">
        <f>Table2[[#This Row],[Owner]]</f>
        <v>D. Budington</v>
      </c>
      <c r="F15" s="60">
        <f>Table2[[#This Row],[Proposed Date]]</f>
        <v>42369</v>
      </c>
      <c r="G15" s="60" t="str">
        <f>Table2[[#This Row],[IT Dependency (Y/N)]]</f>
        <v>No</v>
      </c>
      <c r="H15" s="62"/>
      <c r="I15" s="60"/>
      <c r="J15" s="62"/>
      <c r="K15" s="60"/>
      <c r="L15" s="62"/>
      <c r="M15" s="60"/>
      <c r="N15" s="60"/>
      <c r="O15" s="60"/>
      <c r="P15" s="60"/>
      <c r="Q15" s="60"/>
      <c r="R15" s="31" t="str">
        <f>Table2[[#This Row],[Level of Effort/Complexity]]</f>
        <v>Medium</v>
      </c>
      <c r="S15" s="31" t="str">
        <f>Table2[[#This Row],[Delivery Risk]]</f>
        <v>Medium</v>
      </c>
      <c r="T15" s="31" t="str">
        <f>Table2[[#This Row],[Resources Required]]</f>
        <v>Yes</v>
      </c>
      <c r="U15" s="54" t="e">
        <f>#REF!</f>
        <v>#REF!</v>
      </c>
    </row>
    <row r="16" spans="1:22" ht="56.25" x14ac:dyDescent="0.2">
      <c r="A16" s="13" t="s">
        <v>1</v>
      </c>
      <c r="B16" s="13" t="str">
        <f>Table2[[#This Row],[Initiative]]</f>
        <v>Finance Planning and Analysis</v>
      </c>
      <c r="C16" s="30" t="str">
        <f>Table2[[#This Row],[Priority]]</f>
        <v>Establish and implement foundational strategic planning and forecasting functions and ensure consistency in the governance and forecast process used for SHUSA's P-18 strategic plan and the capital planning process used for CCAR.</v>
      </c>
      <c r="D16" s="30" t="str">
        <f>Table2[[#This Row],[Deliverable]]</f>
        <v>2016 Budget</v>
      </c>
      <c r="E16" s="13" t="str">
        <f>Table2[[#This Row],[Owner]]</f>
        <v>D. Budington</v>
      </c>
      <c r="F16" s="60">
        <f>Table2[[#This Row],[Proposed Date]]</f>
        <v>42369</v>
      </c>
      <c r="G16" s="60" t="str">
        <f>Table2[[#This Row],[IT Dependency (Y/N)]]</f>
        <v>No</v>
      </c>
      <c r="H16" s="62" t="str">
        <f>Table2[[#This Row],[Milestone 1]]</f>
        <v>Mapping process of Budget to Strategic Plan has been completed</v>
      </c>
      <c r="I16" s="60">
        <f>Table2[[#This Row],[Proposed Date2]]</f>
        <v>42262</v>
      </c>
      <c r="J16" s="62" t="str">
        <f>Table2[[#This Row],[Milestone 2 (If applicable)]]</f>
        <v>Entity submission has been completed</v>
      </c>
      <c r="K16" s="60">
        <f>Table2[[#This Row],[Proposed Date3]]</f>
        <v>42309</v>
      </c>
      <c r="L16" s="62" t="str">
        <f>Table2[[#This Row],[Milestone 3 (If applicable)]]</f>
        <v>Review &amp; challenge process has been completed</v>
      </c>
      <c r="M16" s="60">
        <f>Table2[[#This Row],[Proposed Date4]]</f>
        <v>42339</v>
      </c>
      <c r="N16" s="60" t="str">
        <f>Table2[[#This Row],[Milestone 4 (If applicable)]]</f>
        <v>Final submission has occurred</v>
      </c>
      <c r="O16" s="60">
        <f>Table2[[#This Row],[Proposed Date5]]</f>
        <v>42353</v>
      </c>
      <c r="P16" s="60" t="str">
        <f>Table2[[#This Row],[Milestone 5 (If applicable)]]</f>
        <v>Final Board approval has been received</v>
      </c>
      <c r="Q16" s="60">
        <f>Table2[[#This Row],[Proposed Date6]]</f>
        <v>42369</v>
      </c>
      <c r="R16" s="31" t="str">
        <f>Table2[[#This Row],[Level of Effort/Complexity]]</f>
        <v>Medium</v>
      </c>
      <c r="S16" s="31" t="str">
        <f>Table2[[#This Row],[Delivery Risk]]</f>
        <v>Medium</v>
      </c>
      <c r="T16" s="31" t="str">
        <f>Table2[[#This Row],[Resources Required]]</f>
        <v>Yes</v>
      </c>
      <c r="U16" s="54" t="e">
        <f>#REF!</f>
        <v>#REF!</v>
      </c>
    </row>
    <row r="17" spans="1:21" ht="22.5" x14ac:dyDescent="0.2">
      <c r="A17" s="13" t="s">
        <v>1</v>
      </c>
      <c r="B17" s="13" t="str">
        <f>Table2[[#This Row],[Initiative]]</f>
        <v>Finance Planning and Analysis</v>
      </c>
      <c r="C17" s="30" t="str">
        <f>Table2[[#This Row],[Priority]]</f>
        <v>Establish and implement foundational SHUSA Management Reporting function</v>
      </c>
      <c r="E17" s="13"/>
      <c r="F17" s="60"/>
      <c r="G17" s="60"/>
      <c r="H17" s="62"/>
      <c r="I17" s="60"/>
      <c r="J17" s="62"/>
      <c r="K17" s="60"/>
      <c r="L17" s="62"/>
      <c r="M17" s="60"/>
      <c r="N17" s="60"/>
      <c r="O17" s="60"/>
      <c r="P17" s="60"/>
      <c r="Q17" s="60"/>
    </row>
    <row r="18" spans="1:21" ht="22.5" x14ac:dyDescent="0.2">
      <c r="A18" s="13" t="s">
        <v>1</v>
      </c>
      <c r="B18" s="13" t="str">
        <f>Table2[[#This Row],[Initiative]]</f>
        <v>Finance Planning and Analysis</v>
      </c>
      <c r="C18" s="30" t="str">
        <f>Table2[[#This Row],[Priority]]</f>
        <v>Establish and implement foundational SHUSA Management Reporting function</v>
      </c>
      <c r="E18" s="13"/>
      <c r="F18" s="60"/>
      <c r="G18" s="60"/>
      <c r="H18" s="62"/>
      <c r="I18" s="60"/>
      <c r="J18" s="62"/>
      <c r="K18" s="60"/>
      <c r="L18" s="62"/>
      <c r="M18" s="60"/>
      <c r="N18" s="60"/>
      <c r="O18" s="60"/>
      <c r="P18" s="60"/>
      <c r="Q18" s="60"/>
    </row>
    <row r="19" spans="1:21" ht="22.5" x14ac:dyDescent="0.2">
      <c r="A19" s="13" t="s">
        <v>1</v>
      </c>
      <c r="B19" s="13" t="str">
        <f>Table2[[#This Row],[Initiative]]</f>
        <v>Finance Planning and Analysis</v>
      </c>
      <c r="C19" s="30" t="str">
        <f>Table2[[#This Row],[Priority]]</f>
        <v>Establish and implement foundational SHUSA Management Reporting function</v>
      </c>
      <c r="D19" s="30" t="str">
        <f>Table2[[#This Row],[Deliverable]]</f>
        <v>Systemic production of monthly reporting packages</v>
      </c>
      <c r="E19" s="13" t="str">
        <f>Table2[[#This Row],[Owner]]</f>
        <v>D. Budington</v>
      </c>
      <c r="F19" s="60">
        <f>Table2[[#This Row],[Proposed Date]]</f>
        <v>42307</v>
      </c>
      <c r="G19" s="60" t="str">
        <f>Table2[[#This Row],[IT Dependency (Y/N)]]</f>
        <v>No</v>
      </c>
      <c r="H19" s="62"/>
      <c r="I19" s="60"/>
      <c r="J19" s="62"/>
      <c r="K19" s="60"/>
      <c r="L19" s="62"/>
      <c r="M19" s="60"/>
      <c r="N19" s="60"/>
      <c r="O19" s="60"/>
      <c r="P19" s="60"/>
      <c r="Q19" s="60"/>
      <c r="R19" s="31" t="str">
        <f>Table2[[#This Row],[Level of Effort/Complexity]]</f>
        <v>Medium</v>
      </c>
      <c r="S19" s="31" t="str">
        <f>Table2[[#This Row],[Delivery Risk]]</f>
        <v>Medium</v>
      </c>
      <c r="T19" s="31" t="str">
        <f>Table2[[#This Row],[Resources Required]]</f>
        <v>Yes</v>
      </c>
      <c r="U19" s="54" t="e">
        <f>#REF!</f>
        <v>#REF!</v>
      </c>
    </row>
    <row r="20" spans="1:21" ht="22.5" x14ac:dyDescent="0.2">
      <c r="A20" s="13" t="s">
        <v>1</v>
      </c>
      <c r="B20" s="13" t="str">
        <f>Table2[[#This Row],[Initiative]]</f>
        <v>Finance Planning and Analysis</v>
      </c>
      <c r="C20" s="30" t="str">
        <f>Table2[[#This Row],[Priority]]</f>
        <v xml:space="preserve">Incorporate cost of Contingent Liquidity across all SHUSA </v>
      </c>
      <c r="D20" s="30" t="str">
        <f>Table2[[#This Row],[Deliverable]]</f>
        <v>Methodology and Interim Solution for  Contingent Liquidity</v>
      </c>
      <c r="E20" s="13" t="str">
        <f>Table2[[#This Row],[Owner]]</f>
        <v>D. Budington</v>
      </c>
      <c r="F20" s="60">
        <f>Table2[[#This Row],[Proposed Date]]</f>
        <v>42369</v>
      </c>
      <c r="G20" s="60" t="str">
        <f>Table2[[#This Row],[IT Dependency (Y/N)]]</f>
        <v>No</v>
      </c>
      <c r="H20" s="62"/>
      <c r="I20" s="60"/>
      <c r="J20" s="62"/>
      <c r="K20" s="60"/>
      <c r="L20" s="62"/>
      <c r="M20" s="60"/>
      <c r="N20" s="60"/>
      <c r="O20" s="60"/>
      <c r="P20" s="60"/>
      <c r="Q20" s="60"/>
      <c r="R20" s="31" t="str">
        <f>Table2[[#This Row],[Level of Effort/Complexity]]</f>
        <v>Medium</v>
      </c>
      <c r="S20" s="31" t="str">
        <f>Table2[[#This Row],[Delivery Risk]]</f>
        <v>Medium</v>
      </c>
      <c r="T20" s="31" t="str">
        <f>Table2[[#This Row],[Resources Required]]</f>
        <v>Yes</v>
      </c>
      <c r="U20" s="54" t="e">
        <f>#REF!</f>
        <v>#REF!</v>
      </c>
    </row>
    <row r="21" spans="1:21" ht="45" x14ac:dyDescent="0.2">
      <c r="A21" s="13" t="s">
        <v>1</v>
      </c>
      <c r="B21" s="13" t="str">
        <f>Table2[[#This Row],[Initiative]]</f>
        <v>Finance Planning and Analysis</v>
      </c>
      <c r="C21" s="30" t="str">
        <f>Table2[[#This Row],[Priority]]</f>
        <v>Develop cost allocation policies and implementation plan to support organizational and product profitability analysis used in strategic planning and performance management</v>
      </c>
      <c r="D21" s="30" t="str">
        <f>Table2[[#This Row],[Deliverable]]</f>
        <v>Cost allocation policies and implementation plan</v>
      </c>
      <c r="E21" s="13" t="str">
        <f>Table2[[#This Row],[Owner]]</f>
        <v>D. Budington</v>
      </c>
      <c r="F21" s="60">
        <f>Table2[[#This Row],[Proposed Date]]</f>
        <v>42369</v>
      </c>
      <c r="G21" s="60" t="str">
        <f>Table2[[#This Row],[IT Dependency (Y/N)]]</f>
        <v>No</v>
      </c>
      <c r="H21" s="62"/>
      <c r="I21" s="60"/>
      <c r="J21" s="62"/>
      <c r="K21" s="60"/>
      <c r="L21" s="62"/>
      <c r="M21" s="60"/>
      <c r="N21" s="60"/>
      <c r="O21" s="60"/>
      <c r="P21" s="60"/>
      <c r="Q21" s="60"/>
      <c r="R21" s="31" t="str">
        <f>Table2[[#This Row],[Level of Effort/Complexity]]</f>
        <v>Medium</v>
      </c>
      <c r="S21" s="31" t="str">
        <f>Table2[[#This Row],[Delivery Risk]]</f>
        <v>Medium</v>
      </c>
      <c r="T21" s="31" t="str">
        <f>Table2[[#This Row],[Resources Required]]</f>
        <v>Yes</v>
      </c>
      <c r="U21" s="54" t="e">
        <f>#REF!</f>
        <v>#REF!</v>
      </c>
    </row>
    <row r="22" spans="1:21" ht="22.5" x14ac:dyDescent="0.2">
      <c r="A22" s="13" t="s">
        <v>1</v>
      </c>
      <c r="B22" s="13" t="str">
        <f>Table2[[#This Row],[Initiative]]</f>
        <v>Finance Planning and Analysis</v>
      </c>
      <c r="C22" s="30" t="str">
        <f>Table2[[#This Row],[Priority]]</f>
        <v>Develop FP&amp;A's Target Operating Model requirements and implementation plan</v>
      </c>
      <c r="D22" s="30" t="str">
        <f>Table2[[#This Row],[Deliverable]]</f>
        <v>Detailed FP&amp;A TOM (end state) implementation plan</v>
      </c>
      <c r="E22" s="13" t="str">
        <f>Table2[[#This Row],[Owner]]</f>
        <v>D. Budington</v>
      </c>
      <c r="F22" s="60">
        <f>Table2[[#This Row],[Proposed Date]]</f>
        <v>42369</v>
      </c>
      <c r="G22" s="60" t="str">
        <f>Table2[[#This Row],[IT Dependency (Y/N)]]</f>
        <v>Yes</v>
      </c>
      <c r="H22" s="62"/>
      <c r="I22" s="60"/>
      <c r="J22" s="62"/>
      <c r="K22" s="60"/>
      <c r="L22" s="62"/>
      <c r="M22" s="60"/>
      <c r="N22" s="60"/>
      <c r="O22" s="60"/>
      <c r="P22" s="60"/>
      <c r="Q22" s="60"/>
      <c r="R22" s="31" t="str">
        <f>Table2[[#This Row],[Level of Effort/Complexity]]</f>
        <v>Medium</v>
      </c>
      <c r="S22" s="31" t="str">
        <f>Table2[[#This Row],[Delivery Risk]]</f>
        <v>Medium</v>
      </c>
      <c r="T22" s="31" t="str">
        <f>Table2[[#This Row],[Resources Required]]</f>
        <v>Yes</v>
      </c>
      <c r="U22" s="54" t="e">
        <f>#REF!</f>
        <v>#REF!</v>
      </c>
    </row>
    <row r="23" spans="1:21" ht="22.5" x14ac:dyDescent="0.2">
      <c r="A23" s="13" t="s">
        <v>1</v>
      </c>
      <c r="B23" s="13" t="str">
        <f>Table2[[#This Row],[Initiative]]</f>
        <v>Treasury</v>
      </c>
      <c r="C23" s="30" t="str">
        <f>Table2[[#This Row],[Priority]]</f>
        <v>Complete execution of Target Operating Model (T.O.M.) with a focus on ALM and LRM functions</v>
      </c>
      <c r="D23" s="30" t="str">
        <f>Table2[[#This Row],[Deliverable]]</f>
        <v>Established policies, procedures and MIS per regulatory requirements and enhanced internal practices</v>
      </c>
      <c r="E23" s="13" t="str">
        <f>Table2[[#This Row],[Owner]]</f>
        <v>Manuel Aya</v>
      </c>
      <c r="F23" s="60">
        <f>Table2[[#This Row],[Proposed Date]]</f>
        <v>42297</v>
      </c>
      <c r="G23" s="60" t="str">
        <f>Table2[[#This Row],[IT Dependency (Y/N)]]</f>
        <v>No</v>
      </c>
      <c r="H23" s="62"/>
      <c r="I23" s="60"/>
      <c r="J23" s="62"/>
      <c r="K23" s="60"/>
      <c r="L23" s="62"/>
      <c r="M23" s="60"/>
      <c r="N23" s="60"/>
      <c r="O23" s="60"/>
      <c r="P23" s="60"/>
      <c r="Q23" s="60"/>
      <c r="R23" s="31" t="str">
        <f>Table2[[#This Row],[Level of Effort/Complexity]]</f>
        <v>Medium</v>
      </c>
      <c r="S23" s="31" t="str">
        <f>Table2[[#This Row],[Delivery Risk]]</f>
        <v>Medium</v>
      </c>
      <c r="T23" s="31" t="str">
        <f>Table2[[#This Row],[Resources Required]]</f>
        <v>No</v>
      </c>
      <c r="U23" s="54" t="e">
        <f>#REF!</f>
        <v>#REF!</v>
      </c>
    </row>
    <row r="24" spans="1:21" ht="22.5" x14ac:dyDescent="0.2">
      <c r="A24" s="13" t="s">
        <v>1</v>
      </c>
      <c r="B24" s="13" t="str">
        <f>Table2[[#This Row],[Initiative]]</f>
        <v>Treasury</v>
      </c>
      <c r="C24" s="30" t="str">
        <f>Table2[[#This Row],[Priority]]</f>
        <v>Complete execution of Target Operating Model (T.O.M.) with a focus on ALM and LRM functions</v>
      </c>
      <c r="D24" s="30" t="str">
        <f>Table2[[#This Row],[Deliverable]]</f>
        <v>Independent Review of LRM adequacy and effectiveness</v>
      </c>
      <c r="E24" s="13" t="str">
        <f>Table2[[#This Row],[Owner]]</f>
        <v>Manuel Aya</v>
      </c>
      <c r="F24" s="60">
        <f>Table2[[#This Row],[Proposed Date]]</f>
        <v>42297</v>
      </c>
      <c r="G24" s="60" t="str">
        <f>Table2[[#This Row],[IT Dependency (Y/N)]]</f>
        <v>No</v>
      </c>
      <c r="H24" s="62"/>
      <c r="I24" s="60"/>
      <c r="J24" s="62"/>
      <c r="K24" s="60"/>
      <c r="L24" s="62"/>
      <c r="M24" s="60"/>
      <c r="N24" s="60"/>
      <c r="O24" s="60"/>
      <c r="P24" s="60"/>
      <c r="Q24" s="60"/>
      <c r="R24" s="31" t="str">
        <f>Table2[[#This Row],[Level of Effort/Complexity]]</f>
        <v>Medium</v>
      </c>
      <c r="S24" s="31" t="str">
        <f>Table2[[#This Row],[Delivery Risk]]</f>
        <v>Low</v>
      </c>
      <c r="T24" s="31" t="str">
        <f>Table2[[#This Row],[Resources Required]]</f>
        <v>No</v>
      </c>
      <c r="U24" s="54" t="e">
        <f>#REF!</f>
        <v>#REF!</v>
      </c>
    </row>
    <row r="25" spans="1:21" ht="33.75" x14ac:dyDescent="0.2">
      <c r="A25" s="13" t="s">
        <v>1</v>
      </c>
      <c r="B25" s="13" t="str">
        <f>Table2[[#This Row],[Initiative]]</f>
        <v>Treasury</v>
      </c>
      <c r="C25" s="30" t="str">
        <f>Table2[[#This Row],[Priority]]</f>
        <v>Establish local intraday cash and collateral management at each entity, and establish process for SHUSA to consolidate information and coordinate</v>
      </c>
      <c r="D25" s="30" t="str">
        <f>Table2[[#This Row],[Deliverable]]</f>
        <v xml:space="preserve">Established Policies and Procedures to Consolidate Intraday Liquidity Management
</v>
      </c>
      <c r="E25" s="13" t="str">
        <f>Table2[[#This Row],[Owner]]</f>
        <v>Manuel Aya</v>
      </c>
      <c r="F25" s="60">
        <f>Table2[[#This Row],[Proposed Date]]</f>
        <v>42277</v>
      </c>
      <c r="G25" s="60" t="str">
        <f>Table2[[#This Row],[IT Dependency (Y/N)]]</f>
        <v>No</v>
      </c>
      <c r="H25" s="62"/>
      <c r="I25" s="60"/>
      <c r="J25" s="62"/>
      <c r="K25" s="60"/>
      <c r="L25" s="62"/>
      <c r="M25" s="60"/>
      <c r="N25" s="60"/>
      <c r="O25" s="60"/>
      <c r="P25" s="60"/>
      <c r="Q25" s="60"/>
      <c r="R25" s="31" t="str">
        <f>Table2[[#This Row],[Level of Effort/Complexity]]</f>
        <v>High</v>
      </c>
      <c r="S25" s="31" t="str">
        <f>Table2[[#This Row],[Delivery Risk]]</f>
        <v>Medium</v>
      </c>
      <c r="T25" s="31" t="str">
        <f>Table2[[#This Row],[Resources Required]]</f>
        <v>Yes</v>
      </c>
      <c r="U25" s="54" t="e">
        <f>#REF!</f>
        <v>#REF!</v>
      </c>
    </row>
    <row r="26" spans="1:21" ht="33.75" x14ac:dyDescent="0.2">
      <c r="A26" s="13" t="s">
        <v>1</v>
      </c>
      <c r="B26" s="13" t="str">
        <f>Table2[[#This Row],[Initiative]]</f>
        <v>Treasury</v>
      </c>
      <c r="C26" s="30" t="str">
        <f>Table2[[#This Row],[Priority]]</f>
        <v>Establish local intraday cash and collateral management at each entity, and establish process for SHUSA to consolidate information and coordinate</v>
      </c>
      <c r="D26" s="30" t="str">
        <f>Table2[[#This Row],[Deliverable]]</f>
        <v>Established Policies and Procedures to Consolidate Intraday Collateral Management</v>
      </c>
      <c r="E26" s="13" t="str">
        <f>Table2[[#This Row],[Owner]]</f>
        <v>Manuel Aya / Ed Cipullo</v>
      </c>
      <c r="F26" s="60">
        <f>Table2[[#This Row],[Proposed Date]]</f>
        <v>42277</v>
      </c>
      <c r="G26" s="60" t="str">
        <f>Table2[[#This Row],[IT Dependency (Y/N)]]</f>
        <v>Yes</v>
      </c>
      <c r="H26" s="62"/>
      <c r="I26" s="60"/>
      <c r="J26" s="62"/>
      <c r="K26" s="60"/>
      <c r="L26" s="62"/>
      <c r="M26" s="60"/>
      <c r="N26" s="60"/>
      <c r="O26" s="60"/>
      <c r="P26" s="60"/>
      <c r="Q26" s="60"/>
      <c r="R26" s="31" t="str">
        <f>Table2[[#This Row],[Level of Effort/Complexity]]</f>
        <v>High</v>
      </c>
      <c r="S26" s="31" t="str">
        <f>Table2[[#This Row],[Delivery Risk]]</f>
        <v>Medium</v>
      </c>
      <c r="T26" s="31" t="str">
        <f>Table2[[#This Row],[Resources Required]]</f>
        <v>Yes</v>
      </c>
      <c r="U26" s="54" t="e">
        <f>#REF!</f>
        <v>#REF!</v>
      </c>
    </row>
    <row r="27" spans="1:21" ht="33.75" x14ac:dyDescent="0.2">
      <c r="A27" s="13" t="s">
        <v>1</v>
      </c>
      <c r="B27" s="13" t="str">
        <f>Table2[[#This Row],[Initiative]]</f>
        <v>Treasury</v>
      </c>
      <c r="C27" s="30" t="str">
        <f>Table2[[#This Row],[Priority]]</f>
        <v>Incorporate intraday procedures in SHUSA’s Cash Management and Funding policy and procedures</v>
      </c>
      <c r="D27" s="30" t="str">
        <f>Table2[[#This Row],[Deliverable]]</f>
        <v>Incorporated intraday procedures and intraday metrics  into SHUSA’s Liquidity Management and Funding policy and procedures</v>
      </c>
      <c r="E27" s="13" t="str">
        <f>Table2[[#This Row],[Owner]]</f>
        <v>Manuel Aya, Bill Brundige, Andy Withers</v>
      </c>
      <c r="F27" s="60">
        <f>Table2[[#This Row],[Proposed Date]]</f>
        <v>42369</v>
      </c>
      <c r="G27" s="60" t="str">
        <f>Table2[[#This Row],[IT Dependency (Y/N)]]</f>
        <v>Yes</v>
      </c>
      <c r="H27" s="62"/>
      <c r="I27" s="60"/>
      <c r="J27" s="62"/>
      <c r="K27" s="60"/>
      <c r="L27" s="62"/>
      <c r="M27" s="60"/>
      <c r="N27" s="60"/>
      <c r="O27" s="60"/>
      <c r="P27" s="60"/>
      <c r="Q27" s="60"/>
      <c r="R27" s="31" t="str">
        <f>Table2[[#This Row],[Level of Effort/Complexity]]</f>
        <v>High</v>
      </c>
      <c r="S27" s="31" t="str">
        <f>Table2[[#This Row],[Delivery Risk]]</f>
        <v>High</v>
      </c>
      <c r="T27" s="31" t="str">
        <f>Table2[[#This Row],[Resources Required]]</f>
        <v>Yes</v>
      </c>
      <c r="U27" s="54" t="e">
        <f>#REF!</f>
        <v>#REF!</v>
      </c>
    </row>
    <row r="28" spans="1:21" ht="45" x14ac:dyDescent="0.2">
      <c r="A28" s="13" t="s">
        <v>1</v>
      </c>
      <c r="B28" s="13" t="str">
        <f>Table2[[#This Row],[Initiative]]</f>
        <v>Treasury</v>
      </c>
      <c r="C28" s="30" t="str">
        <f>Table2[[#This Row],[Priority]]</f>
        <v>Develop first version of Board-approved Enterprise and Operating policies, procedure and charter for Interest Rate Risk</v>
      </c>
      <c r="D28" s="30" t="str">
        <f>Table2[[#This Row],[Deliverable]]</f>
        <v>Produced Board approved Enterprise Operating Liquidity Risk Management Policy (OLRPM) and associated procedure(s)</v>
      </c>
      <c r="E28" s="13" t="str">
        <f>Table2[[#This Row],[Owner]]</f>
        <v>Victor Morillo</v>
      </c>
      <c r="F28" s="60">
        <f>Table2[[#This Row],[Proposed Date]]</f>
        <v>42369</v>
      </c>
      <c r="G28" s="60" t="str">
        <f>Table2[[#This Row],[IT Dependency (Y/N)]]</f>
        <v>No</v>
      </c>
      <c r="H28" s="62" t="str">
        <f>Table2[[#This Row],[Milestone 1]]</f>
        <v>Enterprise Operating Liquidity Risk Management Policies (OLRMP) developed</v>
      </c>
      <c r="I28" s="60">
        <f>Table2[[#This Row],[Proposed Date2]]</f>
        <v>42185</v>
      </c>
      <c r="J28" s="62" t="str">
        <f>Table2[[#This Row],[Milestone 2 (If applicable)]]</f>
        <v xml:space="preserve"> Enterprise Operating Liquidity Risk Management Policies (OLRMP) approved by all applicable management committees</v>
      </c>
      <c r="K28" s="60">
        <f>Table2[[#This Row],[Proposed Date3]]</f>
        <v>42185</v>
      </c>
      <c r="L28" s="62" t="str">
        <f>Table2[[#This Row],[Milestone 3 (If applicable)]]</f>
        <v>Enterprise Operating Liquidity Risk Management Policies (OLRMP) implemented for SHUSA, SCUSA, SBNA</v>
      </c>
      <c r="M28" s="60">
        <f>Table2[[#This Row],[Proposed Date4]]</f>
        <v>42270</v>
      </c>
      <c r="N28" s="60"/>
      <c r="O28" s="60"/>
      <c r="P28" s="60"/>
      <c r="Q28" s="60"/>
      <c r="R28" s="31" t="str">
        <f>Table2[[#This Row],[Level of Effort/Complexity]]</f>
        <v>Medium</v>
      </c>
      <c r="S28" s="31" t="str">
        <f>Table2[[#This Row],[Delivery Risk]]</f>
        <v>Medium</v>
      </c>
      <c r="T28" s="31" t="str">
        <f>Table2[[#This Row],[Resources Required]]</f>
        <v>No</v>
      </c>
    </row>
    <row r="29" spans="1:21" ht="33.75" x14ac:dyDescent="0.2">
      <c r="A29" s="13" t="s">
        <v>1</v>
      </c>
      <c r="B29" s="13" t="str">
        <f>Table2[[#This Row],[Initiative]]</f>
        <v>Treasury</v>
      </c>
      <c r="C29" s="30" t="str">
        <f>Table2[[#This Row],[Priority]]</f>
        <v>Enhance QRM operating environment including prudent mix of Chart of Accounts and dimensions, access controls and optimization of processes</v>
      </c>
      <c r="D29" s="30" t="str">
        <f>Table2[[#This Row],[Deliverable]]</f>
        <v>Analyzed and Revised QRM environment including Chart of Accounts, dimensions, controls and optimization of processes</v>
      </c>
      <c r="E29" s="13" t="str">
        <f>Table2[[#This Row],[Owner]]</f>
        <v>Niraj Biswas</v>
      </c>
      <c r="F29" s="60">
        <f>Table2[[#This Row],[Proposed Date]]</f>
        <v>42369</v>
      </c>
      <c r="G29" s="60" t="str">
        <f>Table2[[#This Row],[IT Dependency (Y/N)]]</f>
        <v>Yes</v>
      </c>
      <c r="H29" s="62" t="str">
        <f>Table2[[#This Row],[Milestone 1]]</f>
        <v xml:space="preserve"> QRM Chart of Accounts and Dimensions analyzed, reviewed and enhanced</v>
      </c>
      <c r="I29" s="60">
        <f>Table2[[#This Row],[Proposed Date2]]</f>
        <v>42277</v>
      </c>
      <c r="J29" s="62"/>
      <c r="K29" s="60"/>
      <c r="L29" s="62"/>
      <c r="M29" s="60"/>
      <c r="N29" s="60"/>
      <c r="O29" s="60"/>
      <c r="P29" s="60"/>
      <c r="Q29" s="60"/>
      <c r="R29" s="31" t="str">
        <f>Table2[[#This Row],[Level of Effort/Complexity]]</f>
        <v>High</v>
      </c>
      <c r="S29" s="31" t="str">
        <f>Table2[[#This Row],[Delivery Risk]]</f>
        <v>High</v>
      </c>
      <c r="T29" s="31" t="str">
        <f>Table2[[#This Row],[Resources Required]]</f>
        <v>Yes</v>
      </c>
    </row>
    <row r="30" spans="1:21" ht="33.75" x14ac:dyDescent="0.2">
      <c r="A30" s="13" t="s">
        <v>1</v>
      </c>
      <c r="B30" s="13" t="str">
        <f>Table2[[#This Row],[Initiative]]</f>
        <v>Treasury</v>
      </c>
      <c r="C30" s="30" t="str">
        <f>Table2[[#This Row],[Priority]]</f>
        <v>Complete first round of stress testing, and re-iterate with additional scenarios once the framework is enhanced</v>
      </c>
      <c r="D30" s="30" t="str">
        <f>Table2[[#This Row],[Deliverable]]</f>
        <v>Cash Flow Projections Completed</v>
      </c>
      <c r="E30" s="13" t="str">
        <f>Table2[[#This Row],[Owner]]</f>
        <v>Manuel Aya</v>
      </c>
      <c r="F30" s="60">
        <f>Table2[[#This Row],[Proposed Date]]</f>
        <v>42369</v>
      </c>
      <c r="G30" s="60" t="str">
        <f>Table2[[#This Row],[IT Dependency (Y/N)]]</f>
        <v>Yes</v>
      </c>
      <c r="H30" s="62" t="str">
        <f>Table2[[#This Row],[Milestone 1]]</f>
        <v>Baseline Cashflow Projections</v>
      </c>
      <c r="I30" s="60">
        <f>Table2[[#This Row],[Proposed Date2]]</f>
        <v>42156</v>
      </c>
      <c r="J30" s="62" t="str">
        <f>Table2[[#This Row],[Milestone 2 (If applicable)]]</f>
        <v>Cash Flow Projection tool / reporting developed and deployed</v>
      </c>
      <c r="K30" s="60">
        <f>Table2[[#This Row],[Proposed Date3]]</f>
        <v>42369</v>
      </c>
      <c r="L30" s="62"/>
      <c r="M30" s="60"/>
      <c r="N30" s="60"/>
      <c r="O30" s="60"/>
      <c r="P30" s="60"/>
      <c r="Q30" s="60"/>
      <c r="R30" s="31" t="str">
        <f>Table2[[#This Row],[Level of Effort/Complexity]]</f>
        <v>High</v>
      </c>
      <c r="S30" s="31" t="str">
        <f>Table2[[#This Row],[Delivery Risk]]</f>
        <v>Medium</v>
      </c>
      <c r="T30" s="31" t="str">
        <f>Table2[[#This Row],[Resources Required]]</f>
        <v>No</v>
      </c>
    </row>
    <row r="31" spans="1:21" ht="33.75" x14ac:dyDescent="0.2">
      <c r="A31" s="13" t="s">
        <v>1</v>
      </c>
      <c r="B31" s="13" t="str">
        <f>Table2[[#This Row],[Initiative]]</f>
        <v>Treasury</v>
      </c>
      <c r="C31" s="30" t="str">
        <f>Table2[[#This Row],[Priority]]</f>
        <v>Complete first round of stress testing, and re-iterate with additional scenarios once the framework is enhanced</v>
      </c>
      <c r="D31" s="30" t="str">
        <f>Table2[[#This Row],[Deliverable]]</f>
        <v>Model Validation Completed</v>
      </c>
      <c r="E31" s="13" t="str">
        <f>Table2[[#This Row],[Owner]]</f>
        <v>MRM</v>
      </c>
      <c r="F31" s="60">
        <f>Table2[[#This Row],[Proposed Date]]</f>
        <v>42369</v>
      </c>
      <c r="G31" s="60" t="str">
        <f>Table2[[#This Row],[IT Dependency (Y/N)]]</f>
        <v>Yes</v>
      </c>
      <c r="H31" s="62" t="str">
        <f>Table2[[#This Row],[Milestone 1]]</f>
        <v>Conduct formal Model Validation on Stress testing Scenarios</v>
      </c>
      <c r="I31" s="60">
        <f>Table2[[#This Row],[Proposed Date2]]</f>
        <v>42369</v>
      </c>
      <c r="J31" s="62">
        <f>Table2[[#This Row],[Milestone 2 (If applicable)]]</f>
        <v>0</v>
      </c>
      <c r="K31" s="60">
        <f>Table2[[#This Row],[Proposed Date3]]</f>
        <v>0</v>
      </c>
      <c r="L31" s="62">
        <f>Table2[[#This Row],[Milestone 3 (If applicable)]]</f>
        <v>0</v>
      </c>
      <c r="M31" s="60">
        <f>Table2[[#This Row],[Proposed Date4]]</f>
        <v>0</v>
      </c>
      <c r="N31" s="60"/>
      <c r="O31" s="60"/>
      <c r="P31" s="60"/>
      <c r="Q31" s="60"/>
      <c r="R31" s="31" t="str">
        <f>Table2[[#This Row],[Level of Effort/Complexity]]</f>
        <v>High</v>
      </c>
      <c r="S31" s="31" t="str">
        <f>Table2[[#This Row],[Delivery Risk]]</f>
        <v>Medium</v>
      </c>
      <c r="T31" s="31" t="str">
        <f>Table2[[#This Row],[Resources Required]]</f>
        <v>No</v>
      </c>
    </row>
    <row r="32" spans="1:21" ht="33.75" x14ac:dyDescent="0.2">
      <c r="A32" s="13" t="s">
        <v>1</v>
      </c>
      <c r="B32" s="13" t="str">
        <f>Table2[[#This Row],[Initiative]]</f>
        <v>Treasury</v>
      </c>
      <c r="C32" s="30" t="str">
        <f>Table2[[#This Row],[Priority]]</f>
        <v>Complete first round of stress testing, and re-iterate with additional scenarios once the framework is enhanced</v>
      </c>
      <c r="D32" s="30" t="str">
        <f>Table2[[#This Row],[Deliverable]]</f>
        <v>First round of stress testing completed and documented</v>
      </c>
      <c r="E32" s="13" t="str">
        <f>Table2[[#This Row],[Owner]]</f>
        <v>Manuel Aya</v>
      </c>
      <c r="F32" s="60">
        <f>Table2[[#This Row],[Proposed Date]]</f>
        <v>42153</v>
      </c>
      <c r="G32" s="60" t="str">
        <f>Table2[[#This Row],[IT Dependency (Y/N)]]</f>
        <v>Yes</v>
      </c>
      <c r="H32" s="62" t="str">
        <f>Table2[[#This Row],[Milestone 1]]</f>
        <v>Stress Testing Tool developed and available</v>
      </c>
      <c r="I32" s="60">
        <f>Table2[[#This Row],[Proposed Date2]]</f>
        <v>42128</v>
      </c>
      <c r="J32" s="62" t="str">
        <f>Table2[[#This Row],[Milestone 2 (If applicable)]]</f>
        <v>First round of stress test generating scenarios and assumptions approved by all applicable management committees</v>
      </c>
      <c r="K32" s="60">
        <f>Table2[[#This Row],[Proposed Date3]]</f>
        <v>42153</v>
      </c>
      <c r="L32" s="62" t="str">
        <f>Table2[[#This Row],[Milestone 3 (If applicable)]]</f>
        <v>First round of stress test scenarios executed and complete results generated</v>
      </c>
      <c r="M32" s="60">
        <f>Table2[[#This Row],[Proposed Date4]]</f>
        <v>42153</v>
      </c>
      <c r="N32" s="60" t="str">
        <f>Table2[[#This Row],[Milestone 4 (If applicable)]]</f>
        <v>First round of stress test results fully documented and analyzed</v>
      </c>
      <c r="O32" s="60">
        <f>Table2[[#This Row],[Proposed Date5]]</f>
        <v>42153</v>
      </c>
      <c r="P32" s="60"/>
      <c r="Q32" s="60"/>
      <c r="R32" s="31" t="str">
        <f>Table2[[#This Row],[Level of Effort/Complexity]]</f>
        <v>High</v>
      </c>
      <c r="S32" s="31" t="str">
        <f>Table2[[#This Row],[Delivery Risk]]</f>
        <v>Medium</v>
      </c>
      <c r="T32" s="31" t="str">
        <f>Table2[[#This Row],[Resources Required]]</f>
        <v>No</v>
      </c>
    </row>
    <row r="33" spans="1:21" ht="56.25" x14ac:dyDescent="0.2">
      <c r="A33" s="13" t="s">
        <v>1</v>
      </c>
      <c r="B33" s="13" t="str">
        <f>Table2[[#This Row],[Initiative]]</f>
        <v>Treasury</v>
      </c>
      <c r="C33" s="30" t="str">
        <f>Table2[[#This Row],[Priority]]</f>
        <v>Complete first round of stress testing, and re-iterate with additional scenarios once the framework is enhanced</v>
      </c>
      <c r="D33" s="30" t="str">
        <f>Table2[[#This Row],[Deliverable]]</f>
        <v xml:space="preserve">Enhanced stress testing process with additional "framework" scenarios </v>
      </c>
      <c r="E33" s="13" t="str">
        <f>Table2[[#This Row],[Owner]]</f>
        <v>Manuel Aya</v>
      </c>
      <c r="F33" s="60">
        <f>Table2[[#This Row],[Proposed Date]]</f>
        <v>42369</v>
      </c>
      <c r="G33" s="60" t="str">
        <f>Table2[[#This Row],[IT Dependency (Y/N)]]</f>
        <v>Yes</v>
      </c>
      <c r="H33" s="62" t="str">
        <f>Table2[[#This Row],[Milestone 1]]</f>
        <v>First round of enhanced stress test generating scenarios and assumptions approved by all applicable management committees</v>
      </c>
      <c r="I33" s="60">
        <f>Table2[[#This Row],[Proposed Date2]]</f>
        <v>42369</v>
      </c>
      <c r="J33" s="62" t="str">
        <f>Table2[[#This Row],[Milestone 2 (If applicable)]]</f>
        <v>Enhanced first round of stress test scenarios executed and complete results generated</v>
      </c>
      <c r="K33" s="60">
        <f>Table2[[#This Row],[Proposed Date3]]</f>
        <v>42369</v>
      </c>
      <c r="L33" s="62" t="str">
        <f>Table2[[#This Row],[Milestone 3 (If applicable)]]</f>
        <v>Enhanced first round of stress test results fully documented and analyzed</v>
      </c>
      <c r="M33" s="60">
        <f>Table2[[#This Row],[Proposed Date4]]</f>
        <v>42369</v>
      </c>
      <c r="N33" s="60" t="str">
        <f>Table2[[#This Row],[Milestone 4 (If applicable)]]</f>
        <v>Enhanced first round of stress test results published to all applicable management parties</v>
      </c>
      <c r="O33" s="60">
        <f>Table2[[#This Row],[Proposed Date5]]</f>
        <v>42369</v>
      </c>
      <c r="P33" s="60"/>
      <c r="Q33" s="60"/>
      <c r="R33" s="31" t="str">
        <f>Table2[[#This Row],[Level of Effort/Complexity]]</f>
        <v>High</v>
      </c>
      <c r="S33" s="31" t="str">
        <f>Table2[[#This Row],[Delivery Risk]]</f>
        <v>Medium</v>
      </c>
      <c r="T33" s="31" t="str">
        <f>Table2[[#This Row],[Resources Required]]</f>
        <v>No</v>
      </c>
    </row>
    <row r="34" spans="1:21" ht="56.25" x14ac:dyDescent="0.2">
      <c r="A34" s="13" t="s">
        <v>1</v>
      </c>
      <c r="B34" s="13" t="str">
        <f>Table2[[#This Row],[Initiative]]</f>
        <v>Treasury</v>
      </c>
      <c r="C34" s="30" t="str">
        <f>Table2[[#This Row],[Priority]]</f>
        <v>Enhance stress testing assumptions, and update liquidity buffer based on results of the stress tests</v>
      </c>
      <c r="D34" s="30" t="str">
        <f>Table2[[#This Row],[Deliverable]]</f>
        <v>Enhanced stress testing process</v>
      </c>
      <c r="E34" s="13" t="str">
        <f>Table2[[#This Row],[Owner]]</f>
        <v>Manuel Aya</v>
      </c>
      <c r="F34" s="60">
        <f>Table2[[#This Row],[Proposed Date]]</f>
        <v>42478</v>
      </c>
      <c r="G34" s="60" t="str">
        <f>Table2[[#This Row],[IT Dependency (Y/N)]]</f>
        <v>No</v>
      </c>
      <c r="H34" s="62" t="str">
        <f>Table2[[#This Row],[Milestone 1]]</f>
        <v>Conduct regression analysis of stress testing scenarios and assumptions for applicability, accuracy, and adjustment</v>
      </c>
      <c r="I34" s="60">
        <f>Table2[[#This Row],[Proposed Date2]]</f>
        <v>42478</v>
      </c>
      <c r="J34" s="62" t="str">
        <f>Table2[[#This Row],[Milestone 2 (If applicable)]]</f>
        <v>Revalidate, via formal Model Risk Management process, proposed adjustments to stress testing scenarios and / or assumptions</v>
      </c>
      <c r="K34" s="60">
        <f>Table2[[#This Row],[Proposed Date3]]</f>
        <v>42478</v>
      </c>
      <c r="L34" s="62" t="str">
        <f>Table2[[#This Row],[Milestone 3 (If applicable)]]</f>
        <v>Revised (if applicable) stress testing scenarios and assumptions approved by all applicable management committees</v>
      </c>
      <c r="M34" s="60">
        <f>Table2[[#This Row],[Proposed Date4]]</f>
        <v>42478</v>
      </c>
      <c r="N34" s="60"/>
      <c r="O34" s="60"/>
      <c r="P34" s="60"/>
      <c r="Q34" s="60"/>
      <c r="R34" s="31" t="str">
        <f>Table2[[#This Row],[Level of Effort/Complexity]]</f>
        <v>High</v>
      </c>
      <c r="S34" s="31" t="str">
        <f>Table2[[#This Row],[Delivery Risk]]</f>
        <v>Medium</v>
      </c>
      <c r="T34" s="31" t="str">
        <f>Table2[[#This Row],[Resources Required]]</f>
        <v>No</v>
      </c>
    </row>
    <row r="35" spans="1:21" ht="56.25" x14ac:dyDescent="0.2">
      <c r="A35" s="13" t="s">
        <v>1</v>
      </c>
      <c r="B35" s="13" t="str">
        <f>Table2[[#This Row],[Initiative]]</f>
        <v>Treasury</v>
      </c>
      <c r="C35" s="30" t="str">
        <f>Table2[[#This Row],[Priority]]</f>
        <v>Enhance stress testing assumptions, and update liquidity buffer based on results of the stress tests</v>
      </c>
      <c r="D35" s="30" t="str">
        <f>Table2[[#This Row],[Deliverable]]</f>
        <v>Operationalization of stress testing completed and documented</v>
      </c>
      <c r="E35" s="13" t="str">
        <f>Table2[[#This Row],[Owner]]</f>
        <v>Manuel Aya</v>
      </c>
      <c r="F35" s="60">
        <f>Table2[[#This Row],[Proposed Date]]</f>
        <v>42478</v>
      </c>
      <c r="G35" s="60" t="str">
        <f>Table2[[#This Row],[IT Dependency (Y/N)]]</f>
        <v>Yes</v>
      </c>
      <c r="H35" s="62" t="str">
        <f>Table2[[#This Row],[Milestone 1]]</f>
        <v>Second round of stress test generating scenarios and assumptions approved by all applicable management committees</v>
      </c>
      <c r="I35" s="60">
        <f>Table2[[#This Row],[Proposed Date2]]</f>
        <v>42478</v>
      </c>
      <c r="J35" s="62" t="str">
        <f>Table2[[#This Row],[Milestone 2 (If applicable)]]</f>
        <v>Second round of stress test scenarios executed and complete results generated</v>
      </c>
      <c r="K35" s="60">
        <f>Table2[[#This Row],[Proposed Date3]]</f>
        <v>42478</v>
      </c>
      <c r="L35" s="62"/>
      <c r="M35" s="60"/>
      <c r="N35" s="60"/>
      <c r="O35" s="60"/>
      <c r="P35" s="60"/>
      <c r="Q35" s="60"/>
      <c r="R35" s="31" t="str">
        <f>Table2[[#This Row],[Level of Effort/Complexity]]</f>
        <v>High</v>
      </c>
      <c r="S35" s="31" t="str">
        <f>Table2[[#This Row],[Delivery Risk]]</f>
        <v>Medium</v>
      </c>
      <c r="T35" s="31" t="str">
        <f>Table2[[#This Row],[Resources Required]]</f>
        <v>No</v>
      </c>
    </row>
    <row r="36" spans="1:21" ht="45" x14ac:dyDescent="0.2">
      <c r="A36" s="13" t="s">
        <v>1</v>
      </c>
      <c r="B36" s="13" t="str">
        <f>Table2[[#This Row],[Initiative]]</f>
        <v>Treasury</v>
      </c>
      <c r="C36" s="30" t="str">
        <f>Table2[[#This Row],[Priority]]</f>
        <v>Enhance stress testing assumptions, and update liquidity buffer based on results of the stress tests</v>
      </c>
      <c r="D36" s="30" t="str">
        <f>Table2[[#This Row],[Deliverable]]</f>
        <v>Updated Liquidity Buffer</v>
      </c>
      <c r="E36" s="13" t="str">
        <f>Table2[[#This Row],[Owner]]</f>
        <v>Manuel Aya</v>
      </c>
      <c r="F36" s="60">
        <f>Table2[[#This Row],[Proposed Date]]</f>
        <v>42277</v>
      </c>
      <c r="G36" s="60" t="str">
        <f>Table2[[#This Row],[IT Dependency (Y/N)]]</f>
        <v>No</v>
      </c>
      <c r="H36" s="62" t="str">
        <f>Table2[[#This Row],[Milestone 1]]</f>
        <v>Evaluate results of second round of stress testing to identify required adjustments to the Liquidity Buffer</v>
      </c>
      <c r="I36" s="60">
        <f>Table2[[#This Row],[Proposed Date2]]</f>
        <v>42185</v>
      </c>
      <c r="J36" s="62"/>
      <c r="K36" s="60"/>
      <c r="L36" s="62"/>
      <c r="M36" s="60"/>
      <c r="N36" s="60"/>
      <c r="O36" s="60"/>
      <c r="P36" s="60"/>
      <c r="Q36" s="60"/>
      <c r="R36" s="31" t="str">
        <f>Table2[[#This Row],[Level of Effort/Complexity]]</f>
        <v>Medium</v>
      </c>
      <c r="S36" s="31" t="str">
        <f>Table2[[#This Row],[Delivery Risk]]</f>
        <v>Medium</v>
      </c>
      <c r="T36" s="31" t="str">
        <f>Table2[[#This Row],[Resources Required]]</f>
        <v>No</v>
      </c>
    </row>
    <row r="37" spans="1:21" ht="45" x14ac:dyDescent="0.2">
      <c r="A37" s="13" t="s">
        <v>1</v>
      </c>
      <c r="B37" s="13" t="str">
        <f>Table2[[#This Row],[Initiative]]</f>
        <v>Treasury</v>
      </c>
      <c r="C37" s="30" t="str">
        <f>Table2[[#This Row],[Priority]]</f>
        <v>Develop capability to submit 2052a reports by 1/1/16</v>
      </c>
      <c r="D37" s="30" t="str">
        <f>Table2[[#This Row],[Deliverable]]</f>
        <v xml:space="preserve">Developed solution for data acquisition and storage to support 2052A regulatory reporting </v>
      </c>
      <c r="E37" s="13" t="str">
        <f>Table2[[#This Row],[Owner]]</f>
        <v>Manuel Aya</v>
      </c>
      <c r="F37" s="60">
        <f>Table2[[#This Row],[Proposed Date]]</f>
        <v>42369</v>
      </c>
      <c r="G37" s="60" t="str">
        <f>Table2[[#This Row],[IT Dependency (Y/N)]]</f>
        <v>Yes</v>
      </c>
      <c r="H37" s="62" t="str">
        <f>Table2[[#This Row],[Milestone 1]]</f>
        <v xml:space="preserve">All required source data identified and availability/ location confirmed and documented </v>
      </c>
      <c r="I37" s="60">
        <f>Table2[[#This Row],[Proposed Date2]]</f>
        <v>42369</v>
      </c>
      <c r="J37" s="62" t="str">
        <f>Table2[[#This Row],[Milestone 2 (If applicable)]]</f>
        <v>All required source data extracted from identified source(s) and available for testing</v>
      </c>
      <c r="K37" s="60">
        <f>Table2[[#This Row],[Proposed Date3]]</f>
        <v>42369</v>
      </c>
      <c r="L37" s="62" t="str">
        <f>Table2[[#This Row],[Milestone 3 (If applicable)]]</f>
        <v>2052A reporting solution developed and available for testing</v>
      </c>
      <c r="M37" s="60">
        <f>Table2[[#This Row],[Proposed Date4]]</f>
        <v>42369</v>
      </c>
      <c r="N37" s="60" t="str">
        <f>Table2[[#This Row],[Milestone 4 (If applicable)]]</f>
        <v>Quality Assurance testing for 2052A Reporting solution complete</v>
      </c>
      <c r="O37" s="60">
        <f>Table2[[#This Row],[Proposed Date5]]</f>
        <v>42369</v>
      </c>
      <c r="P37" s="60" t="str">
        <f>Table2[[#This Row],[Milestone 5 (If applicable)]]</f>
        <v>2052A Reporting solution tested and deployed.</v>
      </c>
      <c r="Q37" s="60">
        <f>Table2[[#This Row],[Proposed Date6]]</f>
        <v>42369</v>
      </c>
      <c r="R37" s="31" t="str">
        <f>Table2[[#This Row],[Level of Effort/Complexity]]</f>
        <v>High</v>
      </c>
      <c r="S37" s="31" t="str">
        <f>Table2[[#This Row],[Delivery Risk]]</f>
        <v>High</v>
      </c>
      <c r="T37" s="31" t="str">
        <f>Table2[[#This Row],[Resources Required]]</f>
        <v>No</v>
      </c>
    </row>
    <row r="38" spans="1:21" ht="33.75" x14ac:dyDescent="0.2">
      <c r="A38" s="13" t="s">
        <v>1</v>
      </c>
      <c r="B38" s="13" t="str">
        <f>Table2[[#This Row],[Initiative]]</f>
        <v>Treasury</v>
      </c>
      <c r="C38" s="30" t="str">
        <f>Table2[[#This Row],[Priority]]</f>
        <v>U.S. LCR reporting (though not currently required, is expected to be produced as a result of the granularity of 2052a reporting)</v>
      </c>
      <c r="D38" s="30" t="str">
        <f>Table2[[#This Row],[Deliverable]]</f>
        <v>Developed reporting solution to generate Liquidity Coverage Ratio (LCR) reporting based upon data submitted via 2052A</v>
      </c>
      <c r="E38" s="13" t="str">
        <f>Table2[[#This Row],[Owner]]</f>
        <v>Manuel Aya</v>
      </c>
      <c r="F38" s="60">
        <f>Table2[[#This Row],[Proposed Date]]</f>
        <v>42369</v>
      </c>
      <c r="G38" s="60" t="str">
        <f>Table2[[#This Row],[IT Dependency (Y/N)]]</f>
        <v>Yes</v>
      </c>
      <c r="H38" s="62" t="str">
        <f>Table2[[#This Row],[Milestone 1]]</f>
        <v xml:space="preserve">   Liquidity Coverage Ratio (LCR) reporting solution developed and available for testing</v>
      </c>
      <c r="I38" s="60">
        <f>Table2[[#This Row],[Proposed Date2]]</f>
        <v>42369</v>
      </c>
      <c r="J38" s="62" t="str">
        <f>Table2[[#This Row],[Milestone 2 (If applicable)]]</f>
        <v xml:space="preserve"> Quality Assurance testing for Liquidity Coverage Ratio (LCR) reporting solution complete</v>
      </c>
      <c r="K38" s="60">
        <f>Table2[[#This Row],[Proposed Date3]]</f>
        <v>42369</v>
      </c>
      <c r="L38" s="62">
        <f>Table2[[#This Row],[Milestone 3 (If applicable)]]</f>
        <v>0</v>
      </c>
      <c r="M38" s="60">
        <f>Table2[[#This Row],[Proposed Date4]]</f>
        <v>0</v>
      </c>
      <c r="N38" s="60">
        <f>Table2[[#This Row],[Milestone 4 (If applicable)]]</f>
        <v>0</v>
      </c>
      <c r="O38" s="60">
        <f>Table2[[#This Row],[Proposed Date5]]</f>
        <v>0</v>
      </c>
      <c r="P38" s="60"/>
      <c r="Q38" s="60"/>
      <c r="R38" s="31" t="str">
        <f>Table2[[#This Row],[Level of Effort/Complexity]]</f>
        <v>High</v>
      </c>
      <c r="S38" s="31" t="str">
        <f>Table2[[#This Row],[Delivery Risk]]</f>
        <v>High</v>
      </c>
      <c r="T38" s="31" t="str">
        <f>Table2[[#This Row],[Resources Required]]</f>
        <v>No</v>
      </c>
    </row>
    <row r="39" spans="1:21" ht="45" x14ac:dyDescent="0.2">
      <c r="A39" s="13" t="s">
        <v>1</v>
      </c>
      <c r="B39" s="13" t="str">
        <f>Table2[[#This Row],[Initiative]]</f>
        <v>Accounting, Tax, &amp; Reporting</v>
      </c>
      <c r="C39" s="30" t="str">
        <f>Table2[[#This Row],[Priority]]</f>
        <v>Establish a set of reconciled and clean current and historical financial data (internal sources where possible) to use for reporting and to support  forecasting capabilities (CCAR and Strategic Planning)</v>
      </c>
      <c r="D39" s="30" t="str">
        <f>Table2[[#This Row],[Deliverable]]</f>
        <v>Historical reporting requirements (from CCAR/Strategic Plan perspective)</v>
      </c>
      <c r="E39" s="13" t="str">
        <f>Table2[[#This Row],[Owner]]</f>
        <v>Eric Ratican</v>
      </c>
      <c r="F39" s="60">
        <f>Table2[[#This Row],[Proposed Date]]</f>
        <v>42369</v>
      </c>
      <c r="G39" s="60" t="str">
        <f>Table2[[#This Row],[IT Dependency (Y/N)]]</f>
        <v>No</v>
      </c>
      <c r="H39" s="62">
        <f>Table2[[#This Row],[Milestone 1]]</f>
        <v>0</v>
      </c>
      <c r="I39" s="60">
        <f>Table2[[#This Row],[Proposed Date2]]</f>
        <v>0</v>
      </c>
      <c r="J39" s="62">
        <f>Table2[[#This Row],[Milestone 2 (If applicable)]]</f>
        <v>0</v>
      </c>
      <c r="K39" s="60">
        <f>Table2[[#This Row],[Proposed Date3]]</f>
        <v>0</v>
      </c>
      <c r="L39" s="62">
        <f>Table2[[#This Row],[Milestone 3 (If applicable)]]</f>
        <v>0</v>
      </c>
      <c r="M39" s="60">
        <f>Table2[[#This Row],[Proposed Date4]]</f>
        <v>0</v>
      </c>
      <c r="N39" s="60"/>
      <c r="O39" s="60"/>
      <c r="P39" s="60"/>
      <c r="Q39" s="60"/>
      <c r="R39" s="31" t="str">
        <f>Table2[[#This Row],[Level of Effort/Complexity]]</f>
        <v>High</v>
      </c>
      <c r="S39" s="31" t="str">
        <f>Table2[[#This Row],[Delivery Risk]]</f>
        <v>High</v>
      </c>
      <c r="T39" s="31" t="str">
        <f>Table2[[#This Row],[Resources Required]]</f>
        <v>Yes</v>
      </c>
    </row>
    <row r="40" spans="1:21" ht="67.5" x14ac:dyDescent="0.2">
      <c r="A40" s="13" t="s">
        <v>1</v>
      </c>
      <c r="B40" s="13" t="str">
        <f>Table2[[#This Row],[Initiative]]</f>
        <v>Accounting, Tax, &amp; Reporting</v>
      </c>
      <c r="C40" s="30" t="str">
        <f>Table2[[#This Row],[Priority]]</f>
        <v xml:space="preserve">Enhance current and historical consolidation of existing SHUSA entities and all IHC entities supported by a consolidation tool with automated general ledger feeds and a robust contributor process for supplemental data with adequate distributed and centralized controls </v>
      </c>
      <c r="D40" s="30" t="str">
        <f>Table2[[#This Row],[Deliverable]]</f>
        <v>Hyperion Consolidation implemented at SBNA</v>
      </c>
      <c r="E40" s="13" t="str">
        <f>Table2[[#This Row],[Owner]]</f>
        <v>Nancy Reinhard</v>
      </c>
      <c r="F40" s="60">
        <f>Table2[[#This Row],[Proposed Date]]</f>
        <v>42314</v>
      </c>
      <c r="G40" s="60" t="str">
        <f>Table2[[#This Row],[IT Dependency (Y/N)]]</f>
        <v>Yes</v>
      </c>
      <c r="H40" s="62" t="str">
        <f>Table2[[#This Row],[Milestone 1]]</f>
        <v>Establish CoA and map SBNA to CoA</v>
      </c>
      <c r="I40" s="60">
        <f>Table2[[#This Row],[Proposed Date2]]</f>
        <v>42146</v>
      </c>
      <c r="J40" s="62" t="str">
        <f>Table2[[#This Row],[Milestone 2 (If applicable)]]</f>
        <v>Identify, Prioritize, &amp; Remediate Gaps in SBNA GL mapping</v>
      </c>
      <c r="K40" s="60">
        <f>Table2[[#This Row],[Proposed Date3]]</f>
        <v>42146</v>
      </c>
      <c r="L40" s="62" t="str">
        <f>Table2[[#This Row],[Milestone 3 (If applicable)]]</f>
        <v>Identify and develop process for feeding supplemental information from SBNA to Hyperion</v>
      </c>
      <c r="M40" s="60">
        <f>Table2[[#This Row],[Proposed Date4]]</f>
        <v>42146</v>
      </c>
      <c r="N40" s="60" t="str">
        <f>Table2[[#This Row],[Milestone 4 (If applicable)]]</f>
        <v>Develop both subsidiary-level and holdco-level controls over process to feed supplemental information from SBNA to Hyperion, including control testing scope</v>
      </c>
      <c r="O40" s="60">
        <f>Table2[[#This Row],[Proposed Date5]]</f>
        <v>42146</v>
      </c>
      <c r="P40" s="60"/>
      <c r="Q40" s="60"/>
      <c r="R40" s="31" t="str">
        <f>Table2[[#This Row],[Level of Effort/Complexity]]</f>
        <v>High</v>
      </c>
      <c r="S40" s="31" t="str">
        <f>Table2[[#This Row],[Delivery Risk]]</f>
        <v>High</v>
      </c>
      <c r="T40" s="31" t="str">
        <f>Table2[[#This Row],[Resources Required]]</f>
        <v>Yes</v>
      </c>
    </row>
    <row r="41" spans="1:21" ht="56.25" x14ac:dyDescent="0.2">
      <c r="A41" s="13" t="s">
        <v>1</v>
      </c>
      <c r="B41" s="13" t="str">
        <f>Table2[[#This Row],[Initiative]]</f>
        <v>Accounting, Tax, &amp; Reporting</v>
      </c>
      <c r="C41" s="30" t="str">
        <f>Table2[[#This Row],[Priority]]</f>
        <v xml:space="preserve">Enhance current and historical consolidation of existing SHUSA entities and all IHC entities supported by a consolidation tool with automated general ledger feeds and a robust contributor process for supplemental data with adequate distributed and centralized controls </v>
      </c>
      <c r="D41" s="30" t="str">
        <f>Table2[[#This Row],[Deliverable]]</f>
        <v>Hyperion Consolidation implemented at SCUSA</v>
      </c>
      <c r="E41" s="13" t="str">
        <f>Table2[[#This Row],[Owner]]</f>
        <v>Nancy Reinhard</v>
      </c>
      <c r="F41" s="60">
        <f>Table2[[#This Row],[Proposed Date]]</f>
        <v>42314</v>
      </c>
      <c r="G41" s="60" t="str">
        <f>Table2[[#This Row],[IT Dependency (Y/N)]]</f>
        <v>Yes</v>
      </c>
      <c r="H41" s="62" t="str">
        <f>Table2[[#This Row],[Milestone 1]]</f>
        <v>Establish CoA and map SCUSA to CoA</v>
      </c>
      <c r="I41" s="60">
        <f>Table2[[#This Row],[Proposed Date2]]</f>
        <v>42146</v>
      </c>
      <c r="J41" s="62" t="str">
        <f>Table2[[#This Row],[Milestone 2 (If applicable)]]</f>
        <v>Identify, Prioritize, &amp; Remediate Gaps in SCUSA GL mapping</v>
      </c>
      <c r="K41" s="60">
        <f>Table2[[#This Row],[Proposed Date3]]</f>
        <v>42146</v>
      </c>
      <c r="L41" s="62" t="str">
        <f>Table2[[#This Row],[Milestone 3 (If applicable)]]</f>
        <v>Identify and develop process for feeding supplemental information from SCUSA to Hyperion</v>
      </c>
      <c r="M41" s="60">
        <f>Table2[[#This Row],[Proposed Date4]]</f>
        <v>42146</v>
      </c>
      <c r="N41" s="60"/>
      <c r="O41" s="60"/>
      <c r="P41" s="60"/>
      <c r="Q41" s="60"/>
      <c r="R41" s="31" t="str">
        <f>Table2[[#This Row],[Level of Effort/Complexity]]</f>
        <v>High</v>
      </c>
      <c r="S41" s="31" t="str">
        <f>Table2[[#This Row],[Delivery Risk]]</f>
        <v>High</v>
      </c>
      <c r="T41" s="31" t="str">
        <f>Table2[[#This Row],[Resources Required]]</f>
        <v>Yes</v>
      </c>
    </row>
    <row r="42" spans="1:21" ht="67.5" x14ac:dyDescent="0.2">
      <c r="A42" s="13" t="s">
        <v>1</v>
      </c>
      <c r="B42" s="13" t="str">
        <f>Table2[[#This Row],[Initiative]]</f>
        <v>Accounting, Tax, &amp; Reporting</v>
      </c>
      <c r="C42" s="30" t="str">
        <f>Table2[[#This Row],[Priority]]</f>
        <v xml:space="preserve">Enhance current and historical consolidation of existing SHUSA entities and all IHC entities supported by a consolidation tool with automated general ledger feeds and a robust contributor process for supplemental data with adequate distributed and centralized controls </v>
      </c>
      <c r="D42" s="30" t="str">
        <f>Table2[[#This Row],[Deliverable]]</f>
        <v>Hyperion Consolidation Implemented at BSI</v>
      </c>
      <c r="E42" s="13" t="str">
        <f>Table2[[#This Row],[Owner]]</f>
        <v>Nancy Reinhard</v>
      </c>
      <c r="F42" s="60">
        <f>Table2[[#This Row],[Proposed Date]]</f>
        <v>42314</v>
      </c>
      <c r="G42" s="60" t="str">
        <f>Table2[[#This Row],[IT Dependency (Y/N)]]</f>
        <v>Yes</v>
      </c>
      <c r="H42" s="62" t="str">
        <f>Table2[[#This Row],[Milestone 1]]</f>
        <v>Establish CoA and map BSI to CoA</v>
      </c>
      <c r="I42" s="60">
        <f>Table2[[#This Row],[Proposed Date2]]</f>
        <v>42146</v>
      </c>
      <c r="J42" s="62" t="str">
        <f>Table2[[#This Row],[Milestone 2 (If applicable)]]</f>
        <v>Identify, Prioritize, &amp; Remediate Gaps in BSI GL mapping</v>
      </c>
      <c r="K42" s="60">
        <f>Table2[[#This Row],[Proposed Date3]]</f>
        <v>42146</v>
      </c>
      <c r="L42" s="62" t="str">
        <f>Table2[[#This Row],[Milestone 3 (If applicable)]]</f>
        <v>Identify and develop process for feeding supplemental information from BSI to Hyperion</v>
      </c>
      <c r="M42" s="60">
        <f>Table2[[#This Row],[Proposed Date4]]</f>
        <v>42146</v>
      </c>
      <c r="N42" s="60" t="str">
        <f>Table2[[#This Row],[Milestone 4 (If applicable)]]</f>
        <v>Develop both subsidiary-level and holdco-level controls over process to feed supplemental information from BSI to Hyperion, including control testing scope</v>
      </c>
      <c r="O42" s="60">
        <f>Table2[[#This Row],[Proposed Date5]]</f>
        <v>42146</v>
      </c>
      <c r="P42" s="60" t="str">
        <f>Table2[[#This Row],[Milestone 5 (If applicable)]]</f>
        <v>Assess staffing levels to support process at BSI</v>
      </c>
      <c r="Q42" s="60">
        <f>Table2[[#This Row],[Proposed Date6]]</f>
        <v>42146</v>
      </c>
      <c r="R42" s="31" t="str">
        <f>Table2[[#This Row],[Level of Effort/Complexity]]</f>
        <v>High</v>
      </c>
      <c r="S42" s="31" t="str">
        <f>Table2[[#This Row],[Delivery Risk]]</f>
        <v>High</v>
      </c>
      <c r="T42" s="31" t="str">
        <f>Table2[[#This Row],[Resources Required]]</f>
        <v>Yes</v>
      </c>
    </row>
    <row r="43" spans="1:21" ht="56.25" x14ac:dyDescent="0.2">
      <c r="A43" s="13" t="s">
        <v>1</v>
      </c>
      <c r="B43" s="13" t="str">
        <f>Table2[[#This Row],[Initiative]]</f>
        <v>Accounting, Tax, &amp; Reporting</v>
      </c>
      <c r="C43" s="30" t="str">
        <f>Table2[[#This Row],[Priority]]</f>
        <v xml:space="preserve">Enhance current and historical consolidation of existing SHUSA entities and all IHC entities supported by a consolidation tool with automated general ledger feeds and a robust contributor process for supplemental data with adequate distributed and centralized controls </v>
      </c>
      <c r="D43" s="30" t="str">
        <f>Table2[[#This Row],[Deliverable]]</f>
        <v>Hyperion Consolidations Implemented at PR</v>
      </c>
      <c r="E43" s="13" t="str">
        <f>Table2[[#This Row],[Owner]]</f>
        <v>Nancy Reinhard</v>
      </c>
      <c r="F43" s="60">
        <f>Table2[[#This Row],[Proposed Date]]</f>
        <v>42314</v>
      </c>
      <c r="G43" s="60" t="str">
        <f>Table2[[#This Row],[IT Dependency (Y/N)]]</f>
        <v>Yes</v>
      </c>
      <c r="H43" s="62" t="str">
        <f>Table2[[#This Row],[Milestone 1]]</f>
        <v>Establish CoA and map PR to CoA</v>
      </c>
      <c r="I43" s="60">
        <f>Table2[[#This Row],[Proposed Date2]]</f>
        <v>42146</v>
      </c>
      <c r="J43" s="62" t="str">
        <f>Table2[[#This Row],[Milestone 2 (If applicable)]]</f>
        <v>Identify, Prioritize, &amp; Remediate Gaps in PR GL mapping</v>
      </c>
      <c r="K43" s="60">
        <f>Table2[[#This Row],[Proposed Date3]]</f>
        <v>42146</v>
      </c>
      <c r="L43" s="62"/>
      <c r="M43" s="60"/>
      <c r="N43" s="60"/>
      <c r="O43" s="60"/>
      <c r="P43" s="60"/>
      <c r="Q43" s="60"/>
      <c r="R43" s="31" t="str">
        <f>Table2[[#This Row],[Level of Effort/Complexity]]</f>
        <v>High</v>
      </c>
      <c r="S43" s="31" t="str">
        <f>Table2[[#This Row],[Delivery Risk]]</f>
        <v>High</v>
      </c>
      <c r="T43" s="31" t="str">
        <f>Table2[[#This Row],[Resources Required]]</f>
        <v>Yes</v>
      </c>
    </row>
    <row r="44" spans="1:21" ht="56.25" x14ac:dyDescent="0.2">
      <c r="A44" s="13" t="s">
        <v>1</v>
      </c>
      <c r="B44" s="13" t="str">
        <f>Table2[[#This Row],[Initiative]]</f>
        <v>Accounting, Tax, &amp; Reporting</v>
      </c>
      <c r="C44" s="30" t="str">
        <f>Table2[[#This Row],[Priority]]</f>
        <v xml:space="preserve">Enhance current and historical consolidation of existing SHUSA entities and all IHC entities supported by a consolidation tool with automated general ledger feeds and a robust contributor process for supplemental data with adequate distributed and centralized controls </v>
      </c>
      <c r="D44" s="30" t="str">
        <f>Table2[[#This Row],[Deliverable]]</f>
        <v>Hyperion Consolidations Implemented at SIS</v>
      </c>
      <c r="E44" s="13" t="str">
        <f>Table2[[#This Row],[Owner]]</f>
        <v>Nancy Reinhard</v>
      </c>
      <c r="F44" s="60">
        <f>Table2[[#This Row],[Proposed Date]]</f>
        <v>42314</v>
      </c>
      <c r="G44" s="60" t="str">
        <f>Table2[[#This Row],[IT Dependency (Y/N)]]</f>
        <v>Yes</v>
      </c>
      <c r="H44" s="62"/>
      <c r="I44" s="60"/>
      <c r="J44" s="62"/>
      <c r="K44" s="60"/>
      <c r="L44" s="62"/>
      <c r="M44" s="60"/>
      <c r="N44" s="60"/>
      <c r="O44" s="60"/>
      <c r="P44" s="60"/>
      <c r="Q44" s="60"/>
      <c r="R44" s="31" t="str">
        <f>Table2[[#This Row],[Level of Effort/Complexity]]</f>
        <v>High</v>
      </c>
      <c r="S44" s="31" t="str">
        <f>Table2[[#This Row],[Delivery Risk]]</f>
        <v>High</v>
      </c>
      <c r="T44" s="31" t="str">
        <f>Table2[[#This Row],[Resources Required]]</f>
        <v>Yes</v>
      </c>
      <c r="U44" s="54" t="e">
        <f>#REF!</f>
        <v>#REF!</v>
      </c>
    </row>
    <row r="45" spans="1:21" ht="67.5" x14ac:dyDescent="0.2">
      <c r="A45" s="13" t="s">
        <v>1</v>
      </c>
      <c r="B45" s="13" t="str">
        <f>Table2[[#This Row],[Initiative]]</f>
        <v>Accounting, Tax, &amp; Reporting</v>
      </c>
      <c r="C45" s="30" t="str">
        <f>Table2[[#This Row],[Priority]]</f>
        <v xml:space="preserve">Enhance current and historical consolidation of existing SHUSA entities and all IHC entities supported by a consolidation tool with automated general ledger feeds and a robust contributor process for supplemental data with adequate distributed and centralized controls </v>
      </c>
      <c r="D45" s="30" t="str">
        <f>Table2[[#This Row],[Deliverable]]</f>
        <v>Hyperion Consolidation Implemented at other IHC entities</v>
      </c>
      <c r="E45" s="13" t="str">
        <f>Table2[[#This Row],[Owner]]</f>
        <v>Nancy Reinhard</v>
      </c>
      <c r="F45" s="60">
        <f>Table2[[#This Row],[Proposed Date]]</f>
        <v>42314</v>
      </c>
      <c r="G45" s="60" t="str">
        <f>Table2[[#This Row],[IT Dependency (Y/N)]]</f>
        <v>Yes</v>
      </c>
      <c r="H45" s="62" t="str">
        <f>Table2[[#This Row],[Milestone 1]]</f>
        <v>Establish CoA and map IHC-Other to CoA</v>
      </c>
      <c r="I45" s="60">
        <f>Table2[[#This Row],[Proposed Date2]]</f>
        <v>42146</v>
      </c>
      <c r="J45" s="62" t="str">
        <f>Table2[[#This Row],[Milestone 2 (If applicable)]]</f>
        <v>Identify, Prioritize, &amp; Remediate Gaps in IHC-Other GL mapping</v>
      </c>
      <c r="K45" s="60">
        <f>Table2[[#This Row],[Proposed Date3]]</f>
        <v>42146</v>
      </c>
      <c r="L45" s="62" t="str">
        <f>Table2[[#This Row],[Milestone 3 (If applicable)]]</f>
        <v>Identify and develop process for feeding supplemental information from IHC-Other to Hyperion</v>
      </c>
      <c r="M45" s="60">
        <f>Table2[[#This Row],[Proposed Date4]]</f>
        <v>42146</v>
      </c>
      <c r="N45" s="60" t="str">
        <f>Table2[[#This Row],[Milestone 4 (If applicable)]]</f>
        <v>Develop both subsidiary-level and holdco-level controls over process to feed supplemental information from IHC-Other to Hyperion, including control testing scope</v>
      </c>
      <c r="O45" s="60">
        <f>Table2[[#This Row],[Proposed Date5]]</f>
        <v>42146</v>
      </c>
      <c r="P45" s="60" t="str">
        <f>Table2[[#This Row],[Milestone 5 (If applicable)]]</f>
        <v>Assess staffing levels to support process at IHC-Other</v>
      </c>
      <c r="Q45" s="60">
        <f>Table2[[#This Row],[Proposed Date6]]</f>
        <v>42146</v>
      </c>
      <c r="R45" s="31" t="str">
        <f>Table2[[#This Row],[Level of Effort/Complexity]]</f>
        <v>High</v>
      </c>
      <c r="S45" s="31" t="str">
        <f>Table2[[#This Row],[Delivery Risk]]</f>
        <v>High</v>
      </c>
      <c r="T45" s="31" t="str">
        <f>Table2[[#This Row],[Resources Required]]</f>
        <v>Yes</v>
      </c>
      <c r="U45" s="54" t="e">
        <f>#REF!</f>
        <v>#REF!</v>
      </c>
    </row>
    <row r="46" spans="1:21" ht="22.5" x14ac:dyDescent="0.2">
      <c r="A46" s="13" t="s">
        <v>1</v>
      </c>
      <c r="B46" s="13" t="str">
        <f>Table2[[#This Row],[Initiative]]</f>
        <v>Accounting, Tax, &amp; Reporting</v>
      </c>
      <c r="C46" s="30" t="str">
        <f>Table2[[#This Row],[Priority]]</f>
        <v>Establish effective governance and controls over Chart of Accounts for all IHC entities</v>
      </c>
      <c r="D46" s="30" t="str">
        <f>Table2[[#This Row],[Deliverable]]</f>
        <v>Hyperion DRG Implemented</v>
      </c>
      <c r="E46" s="13" t="str">
        <f>Table2[[#This Row],[Owner]]</f>
        <v>John Moore</v>
      </c>
      <c r="F46" s="60">
        <f>Table2[[#This Row],[Proposed Date]]</f>
        <v>42320</v>
      </c>
      <c r="G46" s="60" t="str">
        <f>Table2[[#This Row],[IT Dependency (Y/N)]]</f>
        <v>Yes</v>
      </c>
      <c r="H46" s="62" t="str">
        <f>Table2[[#This Row],[Milestone 1]]</f>
        <v>DRG: Complete Assess Phase</v>
      </c>
      <c r="I46" s="60">
        <f>Table2[[#This Row],[Proposed Date2]]</f>
        <v>42179</v>
      </c>
      <c r="J46" s="62" t="str">
        <f>Table2[[#This Row],[Milestone 2 (If applicable)]]</f>
        <v>DRG: Complete Design Phase</v>
      </c>
      <c r="K46" s="60">
        <f>Table2[[#This Row],[Proposed Date3]]</f>
        <v>42208</v>
      </c>
      <c r="L46" s="62" t="str">
        <f>Table2[[#This Row],[Milestone 3 (If applicable)]]</f>
        <v>DRG: Complete Construct Phase</v>
      </c>
      <c r="M46" s="60">
        <f>Table2[[#This Row],[Proposed Date4]]</f>
        <v>42244</v>
      </c>
      <c r="N46" s="60" t="str">
        <f>Table2[[#This Row],[Milestone 4 (If applicable)]]</f>
        <v>DRG: Complete Implement Phase</v>
      </c>
      <c r="O46" s="60">
        <f>Table2[[#This Row],[Proposed Date5]]</f>
        <v>42271</v>
      </c>
      <c r="P46" s="60" t="str">
        <f>Table2[[#This Row],[Milestone 5 (If applicable)]]</f>
        <v>DRG: Complete Operate &amp; Review Phase</v>
      </c>
      <c r="Q46" s="60">
        <f>Table2[[#This Row],[Proposed Date6]]</f>
        <v>42320</v>
      </c>
      <c r="R46" s="31" t="str">
        <f>Table2[[#This Row],[Level of Effort/Complexity]]</f>
        <v>High</v>
      </c>
      <c r="S46" s="31" t="str">
        <f>Table2[[#This Row],[Delivery Risk]]</f>
        <v>High</v>
      </c>
      <c r="T46" s="31" t="str">
        <f>Table2[[#This Row],[Resources Required]]</f>
        <v>Yes</v>
      </c>
      <c r="U46" s="54" t="e">
        <f>#REF!</f>
        <v>#REF!</v>
      </c>
    </row>
    <row r="47" spans="1:21" ht="22.5" x14ac:dyDescent="0.2">
      <c r="A47" s="13" t="s">
        <v>1</v>
      </c>
      <c r="B47" s="13" t="str">
        <f>Table2[[#This Row],[Initiative]]</f>
        <v>Accounting, Tax, &amp; Reporting</v>
      </c>
      <c r="C47" s="30" t="str">
        <f>Table2[[#This Row],[Priority]]</f>
        <v>Establish effective governance and controls over Chart of Accounts for all IHC entities</v>
      </c>
      <c r="D47" s="30" t="str">
        <f>Table2[[#This Row],[Deliverable]]</f>
        <v>Hyperion DRM Implemented</v>
      </c>
      <c r="E47" s="13" t="str">
        <f>Table2[[#This Row],[Owner]]</f>
        <v>John Moore</v>
      </c>
      <c r="F47" s="60">
        <f>Table2[[#This Row],[Proposed Date]]</f>
        <v>42320</v>
      </c>
      <c r="G47" s="60" t="str">
        <f>Table2[[#This Row],[IT Dependency (Y/N)]]</f>
        <v>Yes</v>
      </c>
      <c r="H47" s="62" t="str">
        <f>Table2[[#This Row],[Milestone 1]]</f>
        <v>DRM: Complete Assess Phase</v>
      </c>
      <c r="I47" s="60">
        <f>Table2[[#This Row],[Proposed Date2]]</f>
        <v>42132</v>
      </c>
      <c r="J47" s="62" t="str">
        <f>Table2[[#This Row],[Milestone 2 (If applicable)]]</f>
        <v>DRM: Complete Design Phase</v>
      </c>
      <c r="K47" s="60">
        <f>Table2[[#This Row],[Proposed Date3]]</f>
        <v>42179</v>
      </c>
      <c r="L47" s="62" t="str">
        <f>Table2[[#This Row],[Milestone 3 (If applicable)]]</f>
        <v>DRM: Complete Construct Phase</v>
      </c>
      <c r="M47" s="60">
        <f>Table2[[#This Row],[Proposed Date4]]</f>
        <v>42227</v>
      </c>
      <c r="N47" s="60" t="str">
        <f>Table2[[#This Row],[Milestone 4 (If applicable)]]</f>
        <v>DRM: Complete Implement Phase</v>
      </c>
      <c r="O47" s="60">
        <f>Table2[[#This Row],[Proposed Date5]]</f>
        <v>42279</v>
      </c>
      <c r="P47" s="60" t="str">
        <f>Table2[[#This Row],[Milestone 5 (If applicable)]]</f>
        <v>DRM: Complete Operate &amp; Review Phase</v>
      </c>
      <c r="Q47" s="60">
        <f>Table2[[#This Row],[Proposed Date6]]</f>
        <v>42320</v>
      </c>
      <c r="R47" s="31" t="str">
        <f>Table2[[#This Row],[Level of Effort/Complexity]]</f>
        <v>High</v>
      </c>
      <c r="S47" s="31" t="str">
        <f>Table2[[#This Row],[Delivery Risk]]</f>
        <v>High</v>
      </c>
      <c r="T47" s="31" t="str">
        <f>Table2[[#This Row],[Resources Required]]</f>
        <v>Yes</v>
      </c>
      <c r="U47" s="54" t="e">
        <f>#REF!</f>
        <v>#REF!</v>
      </c>
    </row>
    <row r="48" spans="1:21" ht="22.5" x14ac:dyDescent="0.2">
      <c r="A48" s="13" t="s">
        <v>1</v>
      </c>
      <c r="B48" s="13" t="str">
        <f>Table2[[#This Row],[Initiative]]</f>
        <v>Accounting, Tax, &amp; Reporting</v>
      </c>
      <c r="C48" s="30" t="str">
        <f>Table2[[#This Row],[Priority]]</f>
        <v>Establish effective governance and controls over Chart of Accounts for all IHC entities</v>
      </c>
      <c r="D48" s="30" t="str">
        <f>Table2[[#This Row],[Deliverable]]</f>
        <v>Formal Governance over CoA/Hierarchies</v>
      </c>
      <c r="E48" s="13" t="str">
        <f>Table2[[#This Row],[Owner]]</f>
        <v>John Moore</v>
      </c>
      <c r="F48" s="60">
        <f>Table2[[#This Row],[Proposed Date]]</f>
        <v>42369</v>
      </c>
      <c r="G48" s="60" t="str">
        <f>Table2[[#This Row],[IT Dependency (Y/N)]]</f>
        <v>No</v>
      </c>
      <c r="H48" s="62" t="str">
        <f>Table2[[#This Row],[Milestone 1]]</f>
        <v>Define roles/responsibilities for managing CoA</v>
      </c>
      <c r="I48" s="60">
        <f>Table2[[#This Row],[Proposed Date2]]</f>
        <v>42179</v>
      </c>
      <c r="J48" s="62" t="str">
        <f>Table2[[#This Row],[Milestone 2 (If applicable)]]</f>
        <v>Obtain acknowledgement from entities of understanding of Governance process</v>
      </c>
      <c r="K48" s="60">
        <f>Table2[[#This Row],[Proposed Date3]]</f>
        <v>42179</v>
      </c>
      <c r="L48" s="62" t="str">
        <f>Table2[[#This Row],[Milestone 3 (If applicable)]]</f>
        <v>Implement formal governance</v>
      </c>
      <c r="M48" s="60">
        <f>Table2[[#This Row],[Proposed Date4]]</f>
        <v>42369</v>
      </c>
      <c r="N48" s="60">
        <f>Table2[[#This Row],[Milestone 4 (If applicable)]]</f>
        <v>0</v>
      </c>
      <c r="O48" s="60">
        <f>Table2[[#This Row],[Proposed Date5]]</f>
        <v>0</v>
      </c>
      <c r="P48" s="60">
        <f>Table2[[#This Row],[Milestone 5 (If applicable)]]</f>
        <v>0</v>
      </c>
      <c r="Q48" s="60">
        <f>Table2[[#This Row],[Proposed Date6]]</f>
        <v>0</v>
      </c>
      <c r="R48" s="31" t="str">
        <f>Table2[[#This Row],[Level of Effort/Complexity]]</f>
        <v>High</v>
      </c>
      <c r="S48" s="31" t="str">
        <f>Table2[[#This Row],[Delivery Risk]]</f>
        <v>Medium</v>
      </c>
      <c r="T48" s="31" t="str">
        <f>Table2[[#This Row],[Resources Required]]</f>
        <v>No</v>
      </c>
      <c r="U48" s="54" t="e">
        <f>#REF!</f>
        <v>#REF!</v>
      </c>
    </row>
    <row r="49" spans="1:21" ht="33.75" x14ac:dyDescent="0.2">
      <c r="A49" s="13" t="s">
        <v>1</v>
      </c>
      <c r="B49" s="13" t="str">
        <f>Table2[[#This Row],[Initiative]]</f>
        <v>Accounting, Tax, &amp; Reporting</v>
      </c>
      <c r="C49" s="30" t="str">
        <f>Table2[[#This Row],[Priority]]</f>
        <v>Leverage existing reporting tools (FRS and  Workiva) and new tools (Moody’s) to pull directly from HFM consolidation tool where applicable</v>
      </c>
      <c r="D49" s="30" t="str">
        <f>Table2[[#This Row],[Deliverable]]</f>
        <v>FRS fed from HFM</v>
      </c>
      <c r="E49" s="13" t="str">
        <f>Table2[[#This Row],[Owner]]</f>
        <v>Sean Mulcahy</v>
      </c>
      <c r="F49" s="60">
        <f>Table2[[#This Row],[Proposed Date]]</f>
        <v>42369</v>
      </c>
      <c r="G49" s="60" t="str">
        <f>Table2[[#This Row],[IT Dependency (Y/N)]]</f>
        <v>Yes</v>
      </c>
      <c r="H49" s="62" t="str">
        <f>Table2[[#This Row],[Milestone 1]]</f>
        <v>Map expected HFM capability to FRS reporting requirements</v>
      </c>
      <c r="I49" s="60">
        <f>Table2[[#This Row],[Proposed Date2]]</f>
        <v>42369</v>
      </c>
      <c r="J49" s="62" t="str">
        <f>Table2[[#This Row],[Milestone 2 (If applicable)]]</f>
        <v>Identify gaps in HFM/FRS mapping</v>
      </c>
      <c r="K49" s="60">
        <f>Table2[[#This Row],[Proposed Date3]]</f>
        <v>42369</v>
      </c>
      <c r="L49" s="62" t="str">
        <f>Table2[[#This Row],[Milestone 3 (If applicable)]]</f>
        <v>Develop plan for remediation of HFM/FRS mapping gaps</v>
      </c>
      <c r="M49" s="60">
        <f>Table2[[#This Row],[Proposed Date4]]</f>
        <v>42369</v>
      </c>
      <c r="N49" s="60" t="str">
        <f>Table2[[#This Row],[Milestone 4 (If applicable)]]</f>
        <v>Remediate HFM/FRS mapping gaps</v>
      </c>
      <c r="O49" s="60">
        <f>Table2[[#This Row],[Proposed Date5]]</f>
        <v>42369</v>
      </c>
      <c r="P49" s="60" t="str">
        <f>Table2[[#This Row],[Milestone 5 (If applicable)]]</f>
        <v>Design HFM/FRS integration</v>
      </c>
      <c r="Q49" s="60">
        <f>Table2[[#This Row],[Proposed Date6]]</f>
        <v>42369</v>
      </c>
      <c r="R49" s="31" t="str">
        <f>Table2[[#This Row],[Level of Effort/Complexity]]</f>
        <v>High</v>
      </c>
      <c r="S49" s="31" t="str">
        <f>Table2[[#This Row],[Delivery Risk]]</f>
        <v>High</v>
      </c>
      <c r="T49" s="31" t="str">
        <f>Table2[[#This Row],[Resources Required]]</f>
        <v>Yes</v>
      </c>
      <c r="U49" s="54" t="e">
        <f>#REF!</f>
        <v>#REF!</v>
      </c>
    </row>
    <row r="50" spans="1:21" ht="33.75" x14ac:dyDescent="0.2">
      <c r="A50" s="13" t="s">
        <v>1</v>
      </c>
      <c r="B50" s="13" t="str">
        <f>Table2[[#This Row],[Initiative]]</f>
        <v>Accounting, Tax, &amp; Reporting</v>
      </c>
      <c r="C50" s="30" t="str">
        <f>Table2[[#This Row],[Priority]]</f>
        <v>Leverage existing reporting tools (FRS and  Workiva) and new tools (Moody’s) to pull directly from HFM consolidation tool where applicable</v>
      </c>
      <c r="D50" s="30" t="str">
        <f>Table2[[#This Row],[Deliverable]]</f>
        <v>Moody's fed from HFM</v>
      </c>
      <c r="E50" s="13" t="str">
        <f>Table2[[#This Row],[Owner]]</f>
        <v>Eric Ratican</v>
      </c>
      <c r="F50" s="60">
        <f>Table2[[#This Row],[Proposed Date]]</f>
        <v>42369</v>
      </c>
      <c r="G50" s="60" t="str">
        <f>Table2[[#This Row],[IT Dependency (Y/N)]]</f>
        <v>Yes</v>
      </c>
      <c r="H50" s="62" t="str">
        <f>Table2[[#This Row],[Milestone 1]]</f>
        <v>Map expected HFM capability to Moody's reporting requirements</v>
      </c>
      <c r="I50" s="60">
        <f>Table2[[#This Row],[Proposed Date2]]</f>
        <v>42369</v>
      </c>
      <c r="J50" s="62" t="str">
        <f>Table2[[#This Row],[Milestone 2 (If applicable)]]</f>
        <v>Identify gaps in HFM/Moody's mapping</v>
      </c>
      <c r="K50" s="60">
        <f>Table2[[#This Row],[Proposed Date3]]</f>
        <v>42369</v>
      </c>
      <c r="L50" s="62" t="str">
        <f>Table2[[#This Row],[Milestone 3 (If applicable)]]</f>
        <v>Develop plan for remediation of HFM/Moody's mapping gaps</v>
      </c>
      <c r="M50" s="60">
        <f>Table2[[#This Row],[Proposed Date4]]</f>
        <v>42369</v>
      </c>
      <c r="N50" s="60" t="str">
        <f>Table2[[#This Row],[Milestone 4 (If applicable)]]</f>
        <v>Remediate HFM/Moody's mapping gaps</v>
      </c>
      <c r="O50" s="60">
        <f>Table2[[#This Row],[Proposed Date5]]</f>
        <v>42369</v>
      </c>
      <c r="P50" s="60" t="str">
        <f>Table2[[#This Row],[Milestone 5 (If applicable)]]</f>
        <v>Design HFM/Moody's integration</v>
      </c>
      <c r="Q50" s="60">
        <f>Table2[[#This Row],[Proposed Date6]]</f>
        <v>42369</v>
      </c>
      <c r="R50" s="31" t="str">
        <f>Table2[[#This Row],[Level of Effort/Complexity]]</f>
        <v>High</v>
      </c>
      <c r="S50" s="31" t="str">
        <f>Table2[[#This Row],[Delivery Risk]]</f>
        <v>High</v>
      </c>
      <c r="T50" s="31" t="str">
        <f>Table2[[#This Row],[Resources Required]]</f>
        <v>Yes</v>
      </c>
      <c r="U50" s="54" t="e">
        <f>#REF!</f>
        <v>#REF!</v>
      </c>
    </row>
    <row r="51" spans="1:21" ht="33.75" x14ac:dyDescent="0.2">
      <c r="A51" s="13" t="s">
        <v>1</v>
      </c>
      <c r="B51" s="13" t="str">
        <f>Table2[[#This Row],[Initiative]]</f>
        <v>Accounting, Tax, &amp; Reporting</v>
      </c>
      <c r="C51" s="30" t="str">
        <f>Table2[[#This Row],[Priority]]</f>
        <v>Leverage existing reporting tools (FRS and  Workiva) and new tools (Moody’s) to pull directly from HFM consolidation tool where applicable</v>
      </c>
      <c r="D51" s="30" t="str">
        <f>Table2[[#This Row],[Deliverable]]</f>
        <v>Workiva fed from HFM</v>
      </c>
      <c r="E51" s="13" t="str">
        <f>Table2[[#This Row],[Owner]]</f>
        <v>Kerry Marshall</v>
      </c>
      <c r="F51" s="60">
        <f>Table2[[#This Row],[Proposed Date]]</f>
        <v>42429</v>
      </c>
      <c r="G51" s="60" t="str">
        <f>Table2[[#This Row],[IT Dependency (Y/N)]]</f>
        <v>Yes</v>
      </c>
      <c r="H51" s="62" t="str">
        <f>Table2[[#This Row],[Milestone 1]]</f>
        <v>Map expected HFM capability to Workiva reporting requirements</v>
      </c>
      <c r="I51" s="60">
        <f>Table2[[#This Row],[Proposed Date2]]</f>
        <v>42429</v>
      </c>
      <c r="J51" s="62" t="str">
        <f>Table2[[#This Row],[Milestone 2 (If applicable)]]</f>
        <v>Identify gaps in HFM/Workiva mapping</v>
      </c>
      <c r="K51" s="60">
        <f>Table2[[#This Row],[Proposed Date3]]</f>
        <v>42429</v>
      </c>
      <c r="L51" s="62" t="str">
        <f>Table2[[#This Row],[Milestone 3 (If applicable)]]</f>
        <v>Develop plan for remediation of HFM/Workiva mapping gaps</v>
      </c>
      <c r="M51" s="60">
        <f>Table2[[#This Row],[Proposed Date4]]</f>
        <v>42429</v>
      </c>
      <c r="N51" s="60" t="str">
        <f>Table2[[#This Row],[Milestone 4 (If applicable)]]</f>
        <v>Remediate HFM/Workiva mapping gaps</v>
      </c>
      <c r="O51" s="60">
        <f>Table2[[#This Row],[Proposed Date5]]</f>
        <v>42429</v>
      </c>
      <c r="P51" s="60" t="str">
        <f>Table2[[#This Row],[Milestone 5 (If applicable)]]</f>
        <v>Design HFM/Workiva integration</v>
      </c>
      <c r="Q51" s="60">
        <f>Table2[[#This Row],[Proposed Date6]]</f>
        <v>42429</v>
      </c>
      <c r="R51" s="31" t="str">
        <f>Table2[[#This Row],[Level of Effort/Complexity]]</f>
        <v>High</v>
      </c>
      <c r="S51" s="31" t="str">
        <f>Table2[[#This Row],[Delivery Risk]]</f>
        <v>High</v>
      </c>
      <c r="T51" s="31" t="str">
        <f>Table2[[#This Row],[Resources Required]]</f>
        <v>Yes</v>
      </c>
      <c r="U51" s="54" t="e">
        <f>#REF!</f>
        <v>#REF!</v>
      </c>
    </row>
    <row r="52" spans="1:21" ht="33.75" x14ac:dyDescent="0.2">
      <c r="A52" s="13" t="s">
        <v>1</v>
      </c>
      <c r="B52" s="13" t="str">
        <f>Table2[[#This Row],[Initiative]]</f>
        <v>Accounting, Tax, &amp; Reporting</v>
      </c>
      <c r="C52" s="30" t="str">
        <f>Table2[[#This Row],[Priority]]</f>
        <v>Reconciliation across appropriate sources of financial data for financial/regulatory reports (Y-9C, Y-14’s, SEC, and other regulatory reporting).</v>
      </c>
      <c r="D52" s="30" t="str">
        <f>Table2[[#This Row],[Deliverable]]</f>
        <v>Fully functional CoA with hierarchy dimensionality</v>
      </c>
      <c r="E52" s="13" t="str">
        <f>Table2[[#This Row],[Owner]]</f>
        <v>Nancy Reinhard</v>
      </c>
      <c r="F52" s="60">
        <f>Table2[[#This Row],[Proposed Date]]</f>
        <v>42277</v>
      </c>
      <c r="G52" s="60" t="str">
        <f>Table2[[#This Row],[IT Dependency (Y/N)]]</f>
        <v>Yes</v>
      </c>
      <c r="H52" s="62" t="str">
        <f>Table2[[#This Row],[Milestone 1]]</f>
        <v>Complete HFM implementation (dependency placeholder)</v>
      </c>
      <c r="I52" s="60">
        <f>Table2[[#This Row],[Proposed Date2]]</f>
        <v>42314</v>
      </c>
      <c r="J52" s="62">
        <f>Table2[[#This Row],[Milestone 2 (If applicable)]]</f>
        <v>0</v>
      </c>
      <c r="K52" s="60">
        <f>Table2[[#This Row],[Proposed Date3]]</f>
        <v>0</v>
      </c>
      <c r="L52" s="62">
        <f>Table2[[#This Row],[Milestone 3 (If applicable)]]</f>
        <v>0</v>
      </c>
      <c r="M52" s="60">
        <f>Table2[[#This Row],[Proposed Date4]]</f>
        <v>0</v>
      </c>
      <c r="N52" s="60">
        <f>Table2[[#This Row],[Milestone 4 (If applicable)]]</f>
        <v>0</v>
      </c>
      <c r="O52" s="60">
        <f>Table2[[#This Row],[Proposed Date5]]</f>
        <v>0</v>
      </c>
      <c r="P52" s="60">
        <f>Table2[[#This Row],[Milestone 5 (If applicable)]]</f>
        <v>0</v>
      </c>
      <c r="Q52" s="60">
        <f>Table2[[#This Row],[Proposed Date6]]</f>
        <v>0</v>
      </c>
      <c r="R52" s="31" t="str">
        <f>Table2[[#This Row],[Level of Effort/Complexity]]</f>
        <v>High</v>
      </c>
      <c r="S52" s="31" t="str">
        <f>Table2[[#This Row],[Delivery Risk]]</f>
        <v>High</v>
      </c>
      <c r="T52" s="31" t="str">
        <f>Table2[[#This Row],[Resources Required]]</f>
        <v>Yes</v>
      </c>
      <c r="U52" s="54" t="e">
        <f>#REF!</f>
        <v>#REF!</v>
      </c>
    </row>
    <row r="53" spans="1:21" ht="33.75" x14ac:dyDescent="0.2">
      <c r="A53" s="13" t="s">
        <v>1</v>
      </c>
      <c r="B53" s="13" t="str">
        <f>Table2[[#This Row],[Initiative]]</f>
        <v>Accounting, Tax, &amp; Reporting</v>
      </c>
      <c r="C53" s="30" t="str">
        <f>Table2[[#This Row],[Priority]]</f>
        <v>Reconciliation across appropriate sources of financial data for financial/regulatory reports (Y-9C, Y-14’s, SEC, and other regulatory reporting).</v>
      </c>
      <c r="D53" s="30" t="str">
        <f>Table2[[#This Row],[Deliverable]]</f>
        <v>Reconciliation process  In place between GL's and Hyperion</v>
      </c>
      <c r="E53" s="13" t="str">
        <f>Table2[[#This Row],[Owner]]</f>
        <v>Nancy Reinhard</v>
      </c>
      <c r="F53" s="60">
        <f>Table2[[#This Row],[Proposed Date]]</f>
        <v>42277</v>
      </c>
      <c r="G53" s="60" t="str">
        <f>Table2[[#This Row],[IT Dependency (Y/N)]]</f>
        <v>Yes</v>
      </c>
      <c r="H53" s="62" t="str">
        <f>Table2[[#This Row],[Milestone 1]]</f>
        <v>Establish reconciliation process for SHUSA</v>
      </c>
      <c r="I53" s="60">
        <f>Table2[[#This Row],[Proposed Date2]]</f>
        <v>42277</v>
      </c>
      <c r="J53" s="62" t="str">
        <f>Table2[[#This Row],[Milestone 2 (If applicable)]]</f>
        <v>Establish reconciliation process for SBNA</v>
      </c>
      <c r="K53" s="60">
        <f>Table2[[#This Row],[Proposed Date3]]</f>
        <v>42277</v>
      </c>
      <c r="L53" s="62" t="str">
        <f>Table2[[#This Row],[Milestone 3 (If applicable)]]</f>
        <v>Establish reconciliation process for SCUSA</v>
      </c>
      <c r="M53" s="60">
        <f>Table2[[#This Row],[Proposed Date4]]</f>
        <v>42277</v>
      </c>
      <c r="N53" s="60"/>
      <c r="O53" s="60"/>
      <c r="P53" s="60"/>
      <c r="Q53" s="60"/>
      <c r="R53" s="31" t="str">
        <f>Table2[[#This Row],[Level of Effort/Complexity]]</f>
        <v>Medium</v>
      </c>
      <c r="S53" s="31" t="str">
        <f>Table2[[#This Row],[Delivery Risk]]</f>
        <v>Medium</v>
      </c>
      <c r="T53" s="31" t="str">
        <f>Table2[[#This Row],[Resources Required]]</f>
        <v>No</v>
      </c>
      <c r="U53" s="54" t="e">
        <f>#REF!</f>
        <v>#REF!</v>
      </c>
    </row>
    <row r="54" spans="1:21" ht="33.75" x14ac:dyDescent="0.2">
      <c r="A54" s="13" t="s">
        <v>1</v>
      </c>
      <c r="B54" s="13" t="str">
        <f>Table2[[#This Row],[Initiative]]</f>
        <v>Accounting, Tax, &amp; Reporting</v>
      </c>
      <c r="C54" s="30" t="str">
        <f>Table2[[#This Row],[Priority]]</f>
        <v>Reconciliation across appropriate sources of financial data for financial/regulatory reports (Y-9C, Y-14’s, SEC, and other regulatory reporting).</v>
      </c>
      <c r="D54" s="30" t="str">
        <f>Table2[[#This Row],[Deliverable]]</f>
        <v>Reconciliation process  In place between Hyperion and Financial/regulatory reporting tools</v>
      </c>
      <c r="E54" s="13" t="str">
        <f>Table2[[#This Row],[Owner]]</f>
        <v>Nancy Reinhard</v>
      </c>
      <c r="F54" s="60">
        <f>Table2[[#This Row],[Proposed Date]]</f>
        <v>42277</v>
      </c>
      <c r="G54" s="60" t="str">
        <f>Table2[[#This Row],[IT Dependency (Y/N)]]</f>
        <v>Yes</v>
      </c>
      <c r="H54" s="62" t="str">
        <f>Table2[[#This Row],[Milestone 1]]</f>
        <v>Establish reconciliation process for FRS</v>
      </c>
      <c r="I54" s="60">
        <f>Table2[[#This Row],[Proposed Date2]]</f>
        <v>42277</v>
      </c>
      <c r="J54" s="62" t="str">
        <f>Table2[[#This Row],[Milestone 2 (If applicable)]]</f>
        <v>Establish reconciliation process for Moody's</v>
      </c>
      <c r="K54" s="60">
        <f>Table2[[#This Row],[Proposed Date3]]</f>
        <v>42277</v>
      </c>
      <c r="L54" s="62" t="str">
        <f>Table2[[#This Row],[Milestone 3 (If applicable)]]</f>
        <v>Establish reconciliation process for Workiva</v>
      </c>
      <c r="M54" s="60">
        <f>Table2[[#This Row],[Proposed Date4]]</f>
        <v>42277</v>
      </c>
      <c r="N54" s="60">
        <f>Table2[[#This Row],[Milestone 4 (If applicable)]]</f>
        <v>0</v>
      </c>
      <c r="O54" s="60">
        <f>Table2[[#This Row],[Proposed Date5]]</f>
        <v>0</v>
      </c>
      <c r="P54" s="60">
        <f>Table2[[#This Row],[Milestone 5 (If applicable)]]</f>
        <v>0</v>
      </c>
      <c r="Q54" s="60">
        <f>Table2[[#This Row],[Proposed Date6]]</f>
        <v>0</v>
      </c>
      <c r="R54" s="31" t="str">
        <f>Table2[[#This Row],[Level of Effort/Complexity]]</f>
        <v>High</v>
      </c>
      <c r="S54" s="31" t="str">
        <f>Table2[[#This Row],[Delivery Risk]]</f>
        <v>High</v>
      </c>
      <c r="T54" s="31" t="str">
        <f>Table2[[#This Row],[Resources Required]]</f>
        <v>Yes</v>
      </c>
      <c r="U54" s="54" t="e">
        <f>#REF!</f>
        <v>#REF!</v>
      </c>
    </row>
    <row r="55" spans="1:21" ht="33.75" x14ac:dyDescent="0.2">
      <c r="A55" s="13" t="s">
        <v>1</v>
      </c>
      <c r="B55" s="13" t="str">
        <f>Table2[[#This Row],[Initiative]]</f>
        <v>Accounting, Tax, &amp; Reporting</v>
      </c>
      <c r="C55" s="30" t="str">
        <f>Table2[[#This Row],[Priority]]</f>
        <v>Reconciliation across appropriate sources of financial data for financial/regulatory reports (Y-9C, Y-14’s, SEC, and other regulatory reporting).</v>
      </c>
      <c r="D55" s="30" t="str">
        <f>Table2[[#This Row],[Deliverable]]</f>
        <v>Reconciliatio process between reporting tools in place.</v>
      </c>
      <c r="E55" s="13" t="str">
        <f>Table2[[#This Row],[Owner]]</f>
        <v>Nancy Reinhard</v>
      </c>
      <c r="F55" s="60">
        <f>Table2[[#This Row],[Proposed Date]]</f>
        <v>42277</v>
      </c>
      <c r="G55" s="60" t="str">
        <f>Table2[[#This Row],[IT Dependency (Y/N)]]</f>
        <v>Yes</v>
      </c>
      <c r="H55" s="62" t="str">
        <f>Table2[[#This Row],[Milestone 1]]</f>
        <v>Identify common elements between reporting</v>
      </c>
      <c r="I55" s="60">
        <f>Table2[[#This Row],[Proposed Date2]]</f>
        <v>42277</v>
      </c>
      <c r="J55" s="62" t="str">
        <f>Table2[[#This Row],[Milestone 2 (If applicable)]]</f>
        <v>Complete 4-way recon between Hyperion-FRS-Moody's-Workiva</v>
      </c>
      <c r="K55" s="60">
        <f>Table2[[#This Row],[Proposed Date3]]</f>
        <v>42277</v>
      </c>
      <c r="L55" s="62">
        <f>Table2[[#This Row],[Milestone 3 (If applicable)]]</f>
        <v>0</v>
      </c>
      <c r="M55" s="60">
        <f>Table2[[#This Row],[Proposed Date4]]</f>
        <v>0</v>
      </c>
      <c r="N55" s="60">
        <f>Table2[[#This Row],[Milestone 4 (If applicable)]]</f>
        <v>0</v>
      </c>
      <c r="O55" s="60">
        <f>Table2[[#This Row],[Proposed Date5]]</f>
        <v>0</v>
      </c>
      <c r="P55" s="60">
        <f>Table2[[#This Row],[Milestone 5 (If applicable)]]</f>
        <v>0</v>
      </c>
      <c r="Q55" s="60">
        <f>Table2[[#This Row],[Proposed Date6]]</f>
        <v>0</v>
      </c>
      <c r="R55" s="31" t="str">
        <f>Table2[[#This Row],[Level of Effort/Complexity]]</f>
        <v>High</v>
      </c>
      <c r="S55" s="31" t="str">
        <f>Table2[[#This Row],[Delivery Risk]]</f>
        <v>High</v>
      </c>
      <c r="T55" s="31" t="str">
        <f>Table2[[#This Row],[Resources Required]]</f>
        <v>Yes</v>
      </c>
      <c r="U55" s="54" t="e">
        <f>#REF!</f>
        <v>#REF!</v>
      </c>
    </row>
    <row r="56" spans="1:21" ht="33.75" x14ac:dyDescent="0.2">
      <c r="A56" s="13" t="s">
        <v>1</v>
      </c>
      <c r="B56" s="13" t="str">
        <f>Table2[[#This Row],[Initiative]]</f>
        <v>Accounting, Tax, &amp; Reporting</v>
      </c>
      <c r="C56" s="30" t="str">
        <f>Table2[[#This Row],[Priority]]</f>
        <v>Comprehensive documentation of controls over reporting process (centralized and distributed components)</v>
      </c>
      <c r="D56" s="30" t="str">
        <f>Table2[[#This Row],[Deliverable]]</f>
        <v>SOX level control documentation approved</v>
      </c>
      <c r="E56" s="13" t="str">
        <f>Table2[[#This Row],[Owner]]</f>
        <v>Manuel Munoz</v>
      </c>
      <c r="F56" s="60">
        <f>Table2[[#This Row],[Proposed Date]]</f>
        <v>42277</v>
      </c>
      <c r="G56" s="60" t="str">
        <f>Table2[[#This Row],[IT Dependency (Y/N)]]</f>
        <v>No</v>
      </c>
      <c r="H56" s="62" t="str">
        <f>Table2[[#This Row],[Milestone 1]]</f>
        <v>Revise process for tax reporting</v>
      </c>
      <c r="I56" s="60">
        <f>Table2[[#This Row],[Proposed Date2]]</f>
        <v>42277</v>
      </c>
      <c r="J56" s="62" t="str">
        <f>Table2[[#This Row],[Milestone 2 (If applicable)]]</f>
        <v>Revise process for parent reporting</v>
      </c>
      <c r="K56" s="60">
        <f>Table2[[#This Row],[Proposed Date3]]</f>
        <v>42277</v>
      </c>
      <c r="L56" s="62" t="str">
        <f>Table2[[#This Row],[Milestone 3 (If applicable)]]</f>
        <v>Revise process for reg reporting</v>
      </c>
      <c r="M56" s="60">
        <f>Table2[[#This Row],[Proposed Date4]]</f>
        <v>42277</v>
      </c>
      <c r="N56" s="60" t="str">
        <f>Table2[[#This Row],[Milestone 4 (If applicable)]]</f>
        <v>Revise process for CCAR reg reporting</v>
      </c>
      <c r="O56" s="60">
        <f>Table2[[#This Row],[Proposed Date5]]</f>
        <v>42277</v>
      </c>
      <c r="P56" s="60" t="str">
        <f>Table2[[#This Row],[Milestone 5 (If applicable)]]</f>
        <v>Revise process for SEC reporting</v>
      </c>
      <c r="Q56" s="60">
        <f>Table2[[#This Row],[Proposed Date6]]</f>
        <v>42277</v>
      </c>
      <c r="R56" s="31" t="str">
        <f>Table2[[#This Row],[Level of Effort/Complexity]]</f>
        <v>Medium</v>
      </c>
      <c r="S56" s="31" t="str">
        <f>Table2[[#This Row],[Delivery Risk]]</f>
        <v>Medium</v>
      </c>
      <c r="T56" s="31" t="str">
        <f>Table2[[#This Row],[Resources Required]]</f>
        <v>Yes</v>
      </c>
      <c r="U56" s="54" t="e">
        <f>#REF!</f>
        <v>#REF!</v>
      </c>
    </row>
    <row r="57" spans="1:21" ht="33.75" x14ac:dyDescent="0.2">
      <c r="A57" s="13" t="s">
        <v>1</v>
      </c>
      <c r="B57" s="13" t="str">
        <f>Table2[[#This Row],[Initiative]]</f>
        <v>Accounting, Tax, &amp; Reporting</v>
      </c>
      <c r="C57" s="30" t="str">
        <f>Table2[[#This Row],[Priority]]</f>
        <v>Comprehensive documentation of controls over reporting process (centralized and distributed components)</v>
      </c>
      <c r="D57" s="30" t="str">
        <f>Table2[[#This Row],[Deliverable]]</f>
        <v>Change management process for SOX level control documentation in place.</v>
      </c>
      <c r="E57" s="13" t="str">
        <f>Table2[[#This Row],[Owner]]</f>
        <v>Manuel Munoz</v>
      </c>
      <c r="F57" s="60">
        <f>Table2[[#This Row],[Proposed Date]]</f>
        <v>42277</v>
      </c>
      <c r="G57" s="60" t="str">
        <f>Table2[[#This Row],[IT Dependency (Y/N)]]</f>
        <v>No</v>
      </c>
      <c r="H57" s="62" t="str">
        <f>Table2[[#This Row],[Milestone 1]]</f>
        <v>Coordinate with internal controls (dependency)</v>
      </c>
      <c r="I57" s="60">
        <f>Table2[[#This Row],[Proposed Date2]]</f>
        <v>42277</v>
      </c>
      <c r="J57" s="62"/>
      <c r="K57" s="60"/>
      <c r="L57" s="62"/>
      <c r="M57" s="60"/>
      <c r="N57" s="60"/>
      <c r="O57" s="60"/>
      <c r="P57" s="60"/>
      <c r="Q57" s="60"/>
      <c r="R57" s="31" t="str">
        <f>Table2[[#This Row],[Level of Effort/Complexity]]</f>
        <v>Medium</v>
      </c>
      <c r="S57" s="31" t="str">
        <f>Table2[[#This Row],[Delivery Risk]]</f>
        <v>Medium</v>
      </c>
      <c r="T57" s="31" t="str">
        <f>Table2[[#This Row],[Resources Required]]</f>
        <v>No</v>
      </c>
      <c r="U57" s="54" t="e">
        <f>#REF!</f>
        <v>#REF!</v>
      </c>
    </row>
    <row r="58" spans="1:21" ht="33.75" x14ac:dyDescent="0.2">
      <c r="A58" s="13" t="s">
        <v>1</v>
      </c>
      <c r="B58" s="13" t="str">
        <f>Table2[[#This Row],[Initiative]]</f>
        <v>Accounting, Tax, &amp; Reporting</v>
      </c>
      <c r="C58" s="30" t="str">
        <f>Table2[[#This Row],[Priority]]</f>
        <v>Improve efficiency of Regulatory Report production (Incorporate all legacy systems not completed as part of the original FRS implementation).</v>
      </c>
      <c r="D58" s="30" t="str">
        <f>Table2[[#This Row],[Deliverable]]</f>
        <v xml:space="preserve">FRS source data optimization </v>
      </c>
      <c r="E58" s="13" t="str">
        <f>Table2[[#This Row],[Owner]]</f>
        <v>Sean Mulcahy</v>
      </c>
      <c r="F58" s="60">
        <f>Table2[[#This Row],[Proposed Date]]</f>
        <v>42369</v>
      </c>
      <c r="G58" s="60" t="str">
        <f>Table2[[#This Row],[IT Dependency (Y/N)]]</f>
        <v>Yes</v>
      </c>
      <c r="H58" s="62" t="str">
        <f>Table2[[#This Row],[Milestone 1]]</f>
        <v>Enhance FRS: Complete Analysis</v>
      </c>
      <c r="I58" s="60" t="str">
        <f>Table2[[#This Row],[Proposed Date2]]</f>
        <v>Completed</v>
      </c>
      <c r="J58" s="62" t="str">
        <f>Table2[[#This Row],[Milestone 2 (If applicable)]]</f>
        <v>Enhance FRS: Complete Design</v>
      </c>
      <c r="K58" s="60">
        <f>Table2[[#This Row],[Proposed Date3]]</f>
        <v>42185</v>
      </c>
      <c r="L58" s="62" t="str">
        <f>Table2[[#This Row],[Milestone 3 (If applicable)]]</f>
        <v>Enhance FRS: Complete Development</v>
      </c>
      <c r="M58" s="60">
        <f>Table2[[#This Row],[Proposed Date4]]</f>
        <v>42277</v>
      </c>
      <c r="N58" s="60" t="str">
        <f>Table2[[#This Row],[Milestone 4 (If applicable)]]</f>
        <v>Enhance FRS: Complete Testing</v>
      </c>
      <c r="O58" s="60">
        <f>Table2[[#This Row],[Proposed Date5]]</f>
        <v>42308</v>
      </c>
      <c r="P58" s="60" t="str">
        <f>Table2[[#This Row],[Milestone 5 (If applicable)]]</f>
        <v>Enhance FRS: Complete UAT</v>
      </c>
      <c r="Q58" s="60">
        <f>Table2[[#This Row],[Proposed Date6]]</f>
        <v>42369</v>
      </c>
      <c r="R58" s="31" t="str">
        <f>Table2[[#This Row],[Level of Effort/Complexity]]</f>
        <v>High</v>
      </c>
      <c r="S58" s="31" t="str">
        <f>Table2[[#This Row],[Delivery Risk]]</f>
        <v>High</v>
      </c>
      <c r="T58" s="31" t="str">
        <f>Table2[[#This Row],[Resources Required]]</f>
        <v>Yes</v>
      </c>
      <c r="U58" s="54" t="e">
        <f>#REF!</f>
        <v>#REF!</v>
      </c>
    </row>
    <row r="59" spans="1:21" ht="45" x14ac:dyDescent="0.2">
      <c r="A59" s="13" t="s">
        <v>1</v>
      </c>
      <c r="B59" s="13" t="str">
        <f>Table2[[#This Row],[Initiative]]</f>
        <v>Accounting, Tax, &amp; Reporting</v>
      </c>
      <c r="C59" s="30" t="str">
        <f>Table2[[#This Row],[Priority]]</f>
        <v xml:space="preserve">Implement an industry standard spreadsheet control tool to address critical End User Application gaps at SHUSA and SBNA/SCUSA subsidiaries
</v>
      </c>
      <c r="D59" s="30" t="str">
        <f>Table2[[#This Row],[Deliverable]]</f>
        <v>Inventory of SHUSA (SBNA/SCUSA) critical EUA's</v>
      </c>
      <c r="E59" s="13" t="str">
        <f>Table2[[#This Row],[Owner]]</f>
        <v>John Moore</v>
      </c>
      <c r="F59" s="60">
        <f>Table2[[#This Row],[Proposed Date]]</f>
        <v>42185</v>
      </c>
      <c r="G59" s="60" t="str">
        <f>Table2[[#This Row],[IT Dependency (Y/N)]]</f>
        <v>Yes</v>
      </c>
      <c r="H59" s="62">
        <f>Table2[[#This Row],[Milestone 1]]</f>
        <v>0</v>
      </c>
      <c r="I59" s="60">
        <f>Table2[[#This Row],[Proposed Date2]]</f>
        <v>0</v>
      </c>
      <c r="J59" s="62">
        <f>Table2[[#This Row],[Milestone 2 (If applicable)]]</f>
        <v>0</v>
      </c>
      <c r="K59" s="60">
        <f>Table2[[#This Row],[Proposed Date3]]</f>
        <v>0</v>
      </c>
      <c r="L59" s="62">
        <f>Table2[[#This Row],[Milestone 3 (If applicable)]]</f>
        <v>0</v>
      </c>
      <c r="M59" s="60">
        <f>Table2[[#This Row],[Proposed Date4]]</f>
        <v>0</v>
      </c>
      <c r="N59" s="60"/>
      <c r="O59" s="60"/>
      <c r="P59" s="60"/>
      <c r="Q59" s="60"/>
      <c r="R59" s="31" t="str">
        <f>Table2[[#This Row],[Level of Effort/Complexity]]</f>
        <v>High</v>
      </c>
      <c r="S59" s="31" t="str">
        <f>Table2[[#This Row],[Delivery Risk]]</f>
        <v>High</v>
      </c>
      <c r="T59" s="31" t="str">
        <f>Table2[[#This Row],[Resources Required]]</f>
        <v>No</v>
      </c>
      <c r="U59" s="54" t="e">
        <f>#REF!</f>
        <v>#REF!</v>
      </c>
    </row>
    <row r="60" spans="1:21" ht="45" x14ac:dyDescent="0.2">
      <c r="A60" s="13" t="s">
        <v>1</v>
      </c>
      <c r="B60" s="13" t="str">
        <f>Table2[[#This Row],[Initiative]]</f>
        <v>Accounting, Tax, &amp; Reporting</v>
      </c>
      <c r="C60" s="30" t="str">
        <f>Table2[[#This Row],[Priority]]</f>
        <v xml:space="preserve">Implement an industry standard spreadsheet control tool to address critical End User Application gaps at SHUSA and SBNA/SCUSA subsidiaries
</v>
      </c>
      <c r="D60" s="30" t="str">
        <f>Table2[[#This Row],[Deliverable]]</f>
        <v>Risk Rating of of SHUSA (SBNA/SCIUSA) critical EUA's and prioritized plan for compliance</v>
      </c>
      <c r="E60" s="13" t="str">
        <f>Table2[[#This Row],[Owner]]</f>
        <v>John Moore</v>
      </c>
      <c r="F60" s="60">
        <f>Table2[[#This Row],[Proposed Date]]</f>
        <v>42216</v>
      </c>
      <c r="G60" s="60" t="str">
        <f>Table2[[#This Row],[IT Dependency (Y/N)]]</f>
        <v>Yes</v>
      </c>
      <c r="H60" s="62">
        <f>Table2[[#This Row],[Milestone 1]]</f>
        <v>0</v>
      </c>
      <c r="I60" s="60">
        <f>Table2[[#This Row],[Proposed Date2]]</f>
        <v>0</v>
      </c>
      <c r="J60" s="62">
        <f>Table2[[#This Row],[Milestone 2 (If applicable)]]</f>
        <v>0</v>
      </c>
      <c r="K60" s="60">
        <f>Table2[[#This Row],[Proposed Date3]]</f>
        <v>0</v>
      </c>
      <c r="L60" s="62"/>
      <c r="M60" s="60"/>
      <c r="N60" s="60"/>
      <c r="O60" s="60"/>
      <c r="P60" s="60"/>
      <c r="Q60" s="60"/>
      <c r="R60" s="31" t="str">
        <f>Table2[[#This Row],[Level of Effort/Complexity]]</f>
        <v>High</v>
      </c>
      <c r="S60" s="31" t="str">
        <f>Table2[[#This Row],[Delivery Risk]]</f>
        <v>High</v>
      </c>
      <c r="T60" s="31" t="str">
        <f>Table2[[#This Row],[Resources Required]]</f>
        <v>No</v>
      </c>
      <c r="U60" s="54" t="e">
        <f>#REF!</f>
        <v>#REF!</v>
      </c>
    </row>
    <row r="61" spans="1:21" ht="45" x14ac:dyDescent="0.2">
      <c r="A61" s="13" t="s">
        <v>1</v>
      </c>
      <c r="B61" s="13" t="str">
        <f>Table2[[#This Row],[Initiative]]</f>
        <v>Accounting, Tax, &amp; Reporting</v>
      </c>
      <c r="C61" s="30" t="str">
        <f>Table2[[#This Row],[Priority]]</f>
        <v xml:space="preserve">Implement an industry standard spreadsheet control tool to address critical End User Application gaps at SHUSA and SBNA/SCUSA subsidiaries
</v>
      </c>
      <c r="D61" s="30" t="str">
        <f>Table2[[#This Row],[Deliverable]]</f>
        <v>SHUSA (SBNA/SCUSA) critical EUA's remediated</v>
      </c>
      <c r="E61" s="13" t="str">
        <f>Table2[[#This Row],[Owner]]</f>
        <v>John Moore</v>
      </c>
      <c r="F61" s="60">
        <f>Table2[[#This Row],[Proposed Date]]</f>
        <v>42369</v>
      </c>
      <c r="G61" s="60" t="str">
        <f>Table2[[#This Row],[IT Dependency (Y/N)]]</f>
        <v>Yes</v>
      </c>
      <c r="H61" s="62">
        <f>Table2[[#This Row],[Milestone 1]]</f>
        <v>0</v>
      </c>
      <c r="I61" s="60">
        <f>Table2[[#This Row],[Proposed Date2]]</f>
        <v>0</v>
      </c>
      <c r="J61" s="62">
        <f>Table2[[#This Row],[Milestone 2 (If applicable)]]</f>
        <v>0</v>
      </c>
      <c r="K61" s="60">
        <f>Table2[[#This Row],[Proposed Date3]]</f>
        <v>0</v>
      </c>
      <c r="L61" s="62">
        <f>Table2[[#This Row],[Milestone 3 (If applicable)]]</f>
        <v>0</v>
      </c>
      <c r="M61" s="60">
        <f>Table2[[#This Row],[Proposed Date4]]</f>
        <v>0</v>
      </c>
      <c r="N61" s="60">
        <f>Table2[[#This Row],[Milestone 4 (If applicable)]]</f>
        <v>0</v>
      </c>
      <c r="O61" s="60">
        <f>Table2[[#This Row],[Proposed Date5]]</f>
        <v>0</v>
      </c>
      <c r="P61" s="60">
        <f>Table2[[#This Row],[Milestone 5 (If applicable)]]</f>
        <v>0</v>
      </c>
      <c r="Q61" s="60">
        <f>Table2[[#This Row],[Proposed Date6]]</f>
        <v>0</v>
      </c>
      <c r="R61" s="31" t="str">
        <f>Table2[[#This Row],[Level of Effort/Complexity]]</f>
        <v>High</v>
      </c>
      <c r="S61" s="31" t="str">
        <f>Table2[[#This Row],[Delivery Risk]]</f>
        <v>High</v>
      </c>
      <c r="T61" s="31" t="str">
        <f>Table2[[#This Row],[Resources Required]]</f>
        <v>No</v>
      </c>
      <c r="U61" s="54" t="e">
        <f>#REF!</f>
        <v>#REF!</v>
      </c>
    </row>
    <row r="62" spans="1:21" ht="22.5" x14ac:dyDescent="0.2">
      <c r="A62" s="13" t="s">
        <v>1</v>
      </c>
      <c r="B62" s="13" t="str">
        <f>Table2[[#This Row],[Initiative]]</f>
        <v>Accounting, Tax, &amp; Reporting</v>
      </c>
      <c r="C62" s="30" t="str">
        <f>Table2[[#This Row],[Priority]]</f>
        <v>Report Group Results on Business Day 4</v>
      </c>
      <c r="D62" s="30" t="str">
        <f>Table2[[#This Row],[Deliverable]]</f>
        <v>Current State Assessment</v>
      </c>
      <c r="E62" s="13" t="str">
        <f>Table2[[#This Row],[Owner]]</f>
        <v>Mike Boyle</v>
      </c>
      <c r="F62" s="60" t="str">
        <f>Table2[[#This Row],[Proposed Date]]</f>
        <v>Completed</v>
      </c>
      <c r="G62" s="60" t="str">
        <f>Table2[[#This Row],[IT Dependency (Y/N)]]</f>
        <v>No</v>
      </c>
      <c r="H62" s="62" t="str">
        <f>Table2[[#This Row],[Milestone 1]]</f>
        <v>Develop Data Flows (of pain points) from source to report</v>
      </c>
      <c r="I62" s="60" t="str">
        <f>Table2[[#This Row],[Proposed Date2]]</f>
        <v>Completed</v>
      </c>
      <c r="J62" s="62"/>
      <c r="K62" s="60"/>
      <c r="L62" s="62"/>
      <c r="M62" s="60"/>
      <c r="N62" s="60"/>
      <c r="O62" s="60"/>
      <c r="P62" s="60"/>
      <c r="Q62" s="60"/>
      <c r="R62" s="31" t="str">
        <f>Table2[[#This Row],[Level of Effort/Complexity]]</f>
        <v>Medium</v>
      </c>
      <c r="S62" s="31" t="str">
        <f>Table2[[#This Row],[Delivery Risk]]</f>
        <v>Medium</v>
      </c>
      <c r="T62" s="31" t="str">
        <f>Table2[[#This Row],[Resources Required]]</f>
        <v>No</v>
      </c>
      <c r="U62" s="54" t="e">
        <f>#REF!</f>
        <v>#REF!</v>
      </c>
    </row>
    <row r="63" spans="1:21" ht="22.5" x14ac:dyDescent="0.2">
      <c r="A63" s="13" t="s">
        <v>1</v>
      </c>
      <c r="B63" s="13" t="str">
        <f>Table2[[#This Row],[Initiative]]</f>
        <v>Accounting, Tax, &amp; Reporting</v>
      </c>
      <c r="C63" s="30" t="str">
        <f>Table2[[#This Row],[Priority]]</f>
        <v>Report Group Results on Business Day 4</v>
      </c>
      <c r="D63" s="30" t="str">
        <f>Table2[[#This Row],[Deliverable]]</f>
        <v>Conduct Quality Gap Assessment</v>
      </c>
      <c r="E63" s="13" t="str">
        <f>Table2[[#This Row],[Owner]]</f>
        <v>Mike Boyle</v>
      </c>
      <c r="F63" s="60" t="str">
        <f>Table2[[#This Row],[Proposed Date]]</f>
        <v>Completed</v>
      </c>
      <c r="G63" s="60" t="str">
        <f>Table2[[#This Row],[IT Dependency (Y/N)]]</f>
        <v>No</v>
      </c>
      <c r="H63" s="62" t="str">
        <f>Table2[[#This Row],[Milestone 1]]</f>
        <v>Document areas of deficiency</v>
      </c>
      <c r="I63" s="60" t="str">
        <f>Table2[[#This Row],[Proposed Date2]]</f>
        <v>Completed</v>
      </c>
      <c r="J63" s="62">
        <f>Table2[[#This Row],[Milestone 2 (If applicable)]]</f>
        <v>0</v>
      </c>
      <c r="K63" s="60">
        <f>Table2[[#This Row],[Proposed Date3]]</f>
        <v>0</v>
      </c>
      <c r="L63" s="62">
        <f>Table2[[#This Row],[Milestone 3 (If applicable)]]</f>
        <v>0</v>
      </c>
      <c r="M63" s="60">
        <f>Table2[[#This Row],[Proposed Date4]]</f>
        <v>0</v>
      </c>
      <c r="N63" s="60">
        <f>Table2[[#This Row],[Milestone 4 (If applicable)]]</f>
        <v>0</v>
      </c>
      <c r="O63" s="60">
        <f>Table2[[#This Row],[Proposed Date5]]</f>
        <v>0</v>
      </c>
      <c r="P63" s="60">
        <f>Table2[[#This Row],[Milestone 5 (If applicable)]]</f>
        <v>0</v>
      </c>
      <c r="Q63" s="60">
        <f>Table2[[#This Row],[Proposed Date6]]</f>
        <v>0</v>
      </c>
      <c r="R63" s="31" t="str">
        <f>Table2[[#This Row],[Level of Effort/Complexity]]</f>
        <v>Medium</v>
      </c>
      <c r="S63" s="31" t="str">
        <f>Table2[[#This Row],[Delivery Risk]]</f>
        <v>Medium</v>
      </c>
      <c r="T63" s="31" t="str">
        <f>Table2[[#This Row],[Resources Required]]</f>
        <v>No</v>
      </c>
      <c r="U63" s="54" t="e">
        <f>#REF!</f>
        <v>#REF!</v>
      </c>
    </row>
    <row r="64" spans="1:21" ht="22.5" x14ac:dyDescent="0.2">
      <c r="A64" s="13" t="s">
        <v>1</v>
      </c>
      <c r="B64" s="13" t="str">
        <f>Table2[[#This Row],[Initiative]]</f>
        <v>Accounting, Tax, &amp; Reporting</v>
      </c>
      <c r="C64" s="30" t="str">
        <f>Table2[[#This Row],[Priority]]</f>
        <v>Report Group Results on Business Day 4</v>
      </c>
      <c r="D64" s="30" t="str">
        <f>Table2[[#This Row],[Deliverable]]</f>
        <v>Develop Recommendations</v>
      </c>
      <c r="E64" s="13" t="str">
        <f>Table2[[#This Row],[Owner]]</f>
        <v>Mike Boyle</v>
      </c>
      <c r="F64" s="60" t="str">
        <f>Table2[[#This Row],[Proposed Date]]</f>
        <v>Completed</v>
      </c>
      <c r="G64" s="60" t="str">
        <f>Table2[[#This Row],[IT Dependency (Y/N)]]</f>
        <v>No</v>
      </c>
      <c r="H64" s="62"/>
      <c r="I64" s="60"/>
      <c r="J64" s="62"/>
      <c r="K64" s="60"/>
      <c r="L64" s="62"/>
      <c r="M64" s="60"/>
      <c r="N64" s="60"/>
      <c r="O64" s="60"/>
      <c r="P64" s="60"/>
      <c r="Q64" s="60"/>
      <c r="R64" s="31" t="str">
        <f>Table2[[#This Row],[Level of Effort/Complexity]]</f>
        <v>Medium</v>
      </c>
      <c r="S64" s="31" t="str">
        <f>Table2[[#This Row],[Delivery Risk]]</f>
        <v>Medium</v>
      </c>
      <c r="T64" s="31" t="str">
        <f>Table2[[#This Row],[Resources Required]]</f>
        <v>No</v>
      </c>
      <c r="U64" s="54" t="e">
        <f>#REF!</f>
        <v>#REF!</v>
      </c>
    </row>
    <row r="65" spans="1:21" ht="22.5" x14ac:dyDescent="0.2">
      <c r="A65" s="13" t="s">
        <v>1</v>
      </c>
      <c r="B65" s="13" t="str">
        <f>Table2[[#This Row],[Initiative]]</f>
        <v>Accounting, Tax, &amp; Reporting</v>
      </c>
      <c r="C65" s="30" t="str">
        <f>Table2[[#This Row],[Priority]]</f>
        <v>Report Group Results on Business Day 4</v>
      </c>
      <c r="D65" s="30" t="str">
        <f>Table2[[#This Row],[Deliverable]]</f>
        <v>Prioritize Data Areas</v>
      </c>
      <c r="E65" s="13" t="str">
        <f>Table2[[#This Row],[Owner]]</f>
        <v>Mike Boyle</v>
      </c>
      <c r="F65" s="60" t="str">
        <f>Table2[[#This Row],[Proposed Date]]</f>
        <v>Completed</v>
      </c>
      <c r="G65" s="60" t="str">
        <f>Table2[[#This Row],[IT Dependency (Y/N)]]</f>
        <v>No</v>
      </c>
      <c r="H65" s="62"/>
      <c r="I65" s="60"/>
      <c r="J65" s="62"/>
      <c r="K65" s="60"/>
      <c r="L65" s="62"/>
      <c r="M65" s="60"/>
      <c r="N65" s="60"/>
      <c r="O65" s="60"/>
      <c r="P65" s="60"/>
      <c r="Q65" s="60"/>
      <c r="R65" s="31" t="str">
        <f>Table2[[#This Row],[Level of Effort/Complexity]]</f>
        <v>Medium</v>
      </c>
      <c r="S65" s="31" t="str">
        <f>Table2[[#This Row],[Delivery Risk]]</f>
        <v>Medium</v>
      </c>
      <c r="T65" s="31" t="str">
        <f>Table2[[#This Row],[Resources Required]]</f>
        <v>No</v>
      </c>
      <c r="U65" s="54" t="e">
        <f>#REF!</f>
        <v>#REF!</v>
      </c>
    </row>
    <row r="66" spans="1:21" ht="22.5" x14ac:dyDescent="0.2">
      <c r="A66" s="13" t="s">
        <v>1</v>
      </c>
      <c r="B66" s="13" t="str">
        <f>Table2[[#This Row],[Initiative]]</f>
        <v>Accounting, Tax, &amp; Reporting</v>
      </c>
      <c r="C66" s="30" t="str">
        <f>Table2[[#This Row],[Priority]]</f>
        <v>Report Group Results on Business Day 4</v>
      </c>
      <c r="D66" s="30" t="str">
        <f>Table2[[#This Row],[Deliverable]]</f>
        <v>Roadmap for remediation of Group reporting processes.</v>
      </c>
      <c r="E66" s="13" t="str">
        <f>Table2[[#This Row],[Owner]]</f>
        <v>Mike Boyle</v>
      </c>
      <c r="F66" s="60">
        <f>Table2[[#This Row],[Proposed Date]]</f>
        <v>42167</v>
      </c>
      <c r="G66" s="60" t="str">
        <f>Table2[[#This Row],[IT Dependency (Y/N)]]</f>
        <v>No</v>
      </c>
      <c r="H66" s="62"/>
      <c r="I66" s="60"/>
      <c r="J66" s="62"/>
      <c r="K66" s="60"/>
      <c r="L66" s="62"/>
      <c r="M66" s="60"/>
      <c r="N66" s="60"/>
      <c r="O66" s="60"/>
      <c r="P66" s="60"/>
      <c r="Q66" s="60"/>
      <c r="R66" s="31" t="str">
        <f>Table2[[#This Row],[Level of Effort/Complexity]]</f>
        <v>Medium</v>
      </c>
      <c r="S66" s="31" t="str">
        <f>Table2[[#This Row],[Delivery Risk]]</f>
        <v>Medium</v>
      </c>
      <c r="T66" s="31" t="str">
        <f>Table2[[#This Row],[Resources Required]]</f>
        <v>Yes</v>
      </c>
      <c r="U66" s="54" t="e">
        <f>#REF!</f>
        <v>#REF!</v>
      </c>
    </row>
    <row r="67" spans="1:21" ht="22.5" x14ac:dyDescent="0.2">
      <c r="A67" s="13" t="s">
        <v>1</v>
      </c>
      <c r="B67" s="13" t="str">
        <f>Table2[[#This Row],[Initiative]]</f>
        <v>Accounting, Tax, &amp; Reporting</v>
      </c>
      <c r="C67" s="30" t="str">
        <f>Table2[[#This Row],[Priority]]</f>
        <v>Report Group Results on Business Day 4</v>
      </c>
      <c r="D67" s="30" t="str">
        <f>Table2[[#This Row],[Deliverable]]</f>
        <v>Revised approach for remediation of data sources for Group reporting processes</v>
      </c>
      <c r="E67" s="13" t="str">
        <f>Table2[[#This Row],[Owner]]</f>
        <v>Mike Boyle</v>
      </c>
      <c r="F67" s="60">
        <f>Table2[[#This Row],[Proposed Date]]</f>
        <v>42277</v>
      </c>
      <c r="G67" s="60" t="str">
        <f>Table2[[#This Row],[IT Dependency (Y/N)]]</f>
        <v>Yes</v>
      </c>
      <c r="H67" s="62" t="str">
        <f>Table2[[#This Row],[Milestone 1]]</f>
        <v>Revised approach to data sourcing</v>
      </c>
      <c r="I67" s="60">
        <f>Table2[[#This Row],[Proposed Date2]]</f>
        <v>42277</v>
      </c>
      <c r="J67" s="62"/>
      <c r="K67" s="60"/>
      <c r="L67" s="62"/>
      <c r="M67" s="60"/>
      <c r="N67" s="60"/>
      <c r="O67" s="60"/>
      <c r="P67" s="60"/>
      <c r="Q67" s="60"/>
      <c r="R67" s="31" t="str">
        <f>Table2[[#This Row],[Level of Effort/Complexity]]</f>
        <v>Medium</v>
      </c>
      <c r="S67" s="31" t="str">
        <f>Table2[[#This Row],[Delivery Risk]]</f>
        <v>Medium</v>
      </c>
      <c r="T67" s="31" t="str">
        <f>Table2[[#This Row],[Resources Required]]</f>
        <v>Yes</v>
      </c>
      <c r="U67" s="54" t="e">
        <f>#REF!</f>
        <v>#REF!</v>
      </c>
    </row>
    <row r="68" spans="1:21" ht="33.75" x14ac:dyDescent="0.2">
      <c r="A68" s="13" t="s">
        <v>1</v>
      </c>
      <c r="B68" s="13" t="str">
        <f>Table2[[#This Row],[Initiative]]</f>
        <v>Accounting, Tax, &amp; Reporting</v>
      </c>
      <c r="C68" s="30" t="str">
        <f>Table2[[#This Row],[Priority]]</f>
        <v>Improve the quality of information in the general ledger needed to complete the chart of accounts and execute reporting</v>
      </c>
      <c r="D68" s="30" t="str">
        <f>Table2[[#This Row],[Deliverable]]</f>
        <v>Remediate gaps in feeds from entity GL's</v>
      </c>
      <c r="E68" s="13" t="str">
        <f>Table2[[#This Row],[Owner]]</f>
        <v>Nancy Reinhard</v>
      </c>
      <c r="F68" s="60">
        <f>Table2[[#This Row],[Proposed Date]]</f>
        <v>42314</v>
      </c>
      <c r="G68" s="60" t="str">
        <f>Table2[[#This Row],[IT Dependency (Y/N)]]</f>
        <v>Yes</v>
      </c>
      <c r="H68" s="62">
        <f>Table2[[#This Row],[Milestone 1]]</f>
        <v>0</v>
      </c>
      <c r="I68" s="60">
        <f>Table2[[#This Row],[Proposed Date2]]</f>
        <v>0</v>
      </c>
      <c r="J68" s="62"/>
      <c r="K68" s="60"/>
      <c r="L68" s="62"/>
      <c r="M68" s="60"/>
      <c r="N68" s="60"/>
      <c r="O68" s="60"/>
      <c r="P68" s="60"/>
      <c r="Q68" s="60"/>
      <c r="R68" s="31">
        <f>Table2[[#This Row],[Level of Effort/Complexity]]</f>
        <v>0</v>
      </c>
      <c r="S68" s="31">
        <f>Table2[[#This Row],[Delivery Risk]]</f>
        <v>0</v>
      </c>
      <c r="T68" s="31">
        <f>Table2[[#This Row],[Resources Required]]</f>
        <v>0</v>
      </c>
      <c r="U68" s="54" t="e">
        <f>#REF!</f>
        <v>#REF!</v>
      </c>
    </row>
    <row r="69" spans="1:21" ht="33.75" x14ac:dyDescent="0.2">
      <c r="A69" s="13" t="s">
        <v>1</v>
      </c>
      <c r="B69" s="13" t="str">
        <f>Table2[[#This Row],[Initiative]]</f>
        <v>Accounting, Tax, &amp; Reporting</v>
      </c>
      <c r="C69" s="30" t="str">
        <f>Table2[[#This Row],[Priority]]</f>
        <v>Improve the amount of general ledger information available from direct system feeds rather than manual processes</v>
      </c>
      <c r="D69" s="30" t="str">
        <f>Table2[[#This Row],[Deliverable]]</f>
        <v>Hyperion fed from RDA</v>
      </c>
      <c r="E69" s="13" t="str">
        <f>Table2[[#This Row],[Owner]]</f>
        <v>Ignacio Garijo Garde</v>
      </c>
      <c r="F69" s="60">
        <f>Table2[[#This Row],[Proposed Date]]</f>
        <v>42369</v>
      </c>
      <c r="G69" s="60" t="str">
        <f>Table2[[#This Row],[IT Dependency (Y/N)]]</f>
        <v>Yes</v>
      </c>
      <c r="H69" s="62" t="str">
        <f>Table2[[#This Row],[Milestone 1]]</f>
        <v>Inventory Manual Processes (SBNA)</v>
      </c>
      <c r="I69" s="60" t="str">
        <f>Table2[[#This Row],[Proposed Date2]]</f>
        <v>TBD</v>
      </c>
      <c r="J69" s="62"/>
      <c r="K69" s="60"/>
      <c r="L69" s="62"/>
      <c r="M69" s="60"/>
      <c r="N69" s="60"/>
      <c r="O69" s="60"/>
      <c r="P69" s="60"/>
      <c r="Q69" s="60"/>
      <c r="R69" s="31">
        <f>Table2[[#This Row],[Level of Effort/Complexity]]</f>
        <v>0</v>
      </c>
      <c r="S69" s="31">
        <f>Table2[[#This Row],[Delivery Risk]]</f>
        <v>0</v>
      </c>
      <c r="T69" s="31">
        <f>Table2[[#This Row],[Resources Required]]</f>
        <v>0</v>
      </c>
      <c r="U69" s="54" t="e">
        <f>#REF!</f>
        <v>#REF!</v>
      </c>
    </row>
    <row r="70" spans="1:21" ht="22.5" x14ac:dyDescent="0.2">
      <c r="A70" s="13" t="s">
        <v>1</v>
      </c>
      <c r="B70" s="13" t="str">
        <f>Table2[[#This Row],[Initiative]]</f>
        <v>Accounting, Tax, &amp; Reporting</v>
      </c>
      <c r="C70" s="30" t="str">
        <f>Table2[[#This Row],[Priority]]</f>
        <v>Deployment of a uniform reconciliation tool (SHUSA and subsidiaries)</v>
      </c>
      <c r="D70" s="30" t="str">
        <f>Table2[[#This Row],[Deliverable]]</f>
        <v>Unifrom Automated reconciliation</v>
      </c>
      <c r="E70" s="13" t="str">
        <f>Table2[[#This Row],[Owner]]</f>
        <v>John Moore</v>
      </c>
      <c r="F70" s="60">
        <f>Table2[[#This Row],[Proposed Date]]</f>
        <v>42369</v>
      </c>
      <c r="G70" s="60" t="str">
        <f>Table2[[#This Row],[IT Dependency (Y/N)]]</f>
        <v>Yes</v>
      </c>
      <c r="H70" s="62" t="str">
        <f>Table2[[#This Row],[Milestone 1]]</f>
        <v>Evaluate and select the appropriate reconciliation tool</v>
      </c>
      <c r="I70" s="60">
        <f>Table2[[#This Row],[Proposed Date2]]</f>
        <v>42247</v>
      </c>
      <c r="J70" s="62"/>
      <c r="K70" s="60"/>
      <c r="L70" s="62"/>
      <c r="M70" s="60"/>
      <c r="N70" s="60"/>
      <c r="O70" s="60"/>
      <c r="P70" s="60"/>
      <c r="Q70" s="60"/>
      <c r="R70" s="31">
        <f>Table2[[#This Row],[Level of Effort/Complexity]]</f>
        <v>0</v>
      </c>
      <c r="S70" s="31">
        <f>Table2[[#This Row],[Delivery Risk]]</f>
        <v>0</v>
      </c>
      <c r="T70" s="31">
        <f>Table2[[#This Row],[Resources Required]]</f>
        <v>0</v>
      </c>
      <c r="U70" s="54" t="e">
        <f>#REF!</f>
        <v>#REF!</v>
      </c>
    </row>
    <row r="71" spans="1:21" ht="22.5" x14ac:dyDescent="0.2">
      <c r="A71" s="13" t="s">
        <v>1</v>
      </c>
      <c r="B71" s="13" t="str">
        <f>Table2[[#This Row],[Initiative]]</f>
        <v>Accounting, Tax, &amp; Reporting</v>
      </c>
      <c r="C71" s="30" t="str">
        <f>Table2[[#This Row],[Priority]]</f>
        <v xml:space="preserve">Finalize the implementation of Target Operating Model </v>
      </c>
      <c r="D71" s="30" t="str">
        <f>Table2[[#This Row],[Deliverable]]</f>
        <v>Target Operating Model</v>
      </c>
      <c r="E71" s="13" t="str">
        <f>Table2[[#This Row],[Owner]]</f>
        <v>Ken Goldman</v>
      </c>
      <c r="F71" s="60">
        <f>Table2[[#This Row],[Proposed Date]]</f>
        <v>42369</v>
      </c>
      <c r="G71" s="60" t="str">
        <f>Table2[[#This Row],[IT Dependency (Y/N)]]</f>
        <v>No</v>
      </c>
      <c r="H71" s="62" t="str">
        <f>Table2[[#This Row],[Milestone 1]]</f>
        <v>Complete Definition of Target Operating Model</v>
      </c>
      <c r="I71" s="60">
        <f>Table2[[#This Row],[Proposed Date2]]</f>
        <v>42369</v>
      </c>
      <c r="J71" s="62"/>
      <c r="K71" s="60"/>
      <c r="L71" s="62"/>
      <c r="M71" s="60"/>
      <c r="N71" s="60"/>
      <c r="O71" s="60"/>
      <c r="P71" s="60"/>
      <c r="Q71" s="60"/>
      <c r="R71" s="31" t="str">
        <f>Table2[[#This Row],[Level of Effort/Complexity]]</f>
        <v>Low</v>
      </c>
      <c r="S71" s="31" t="str">
        <f>Table2[[#This Row],[Delivery Risk]]</f>
        <v>Low</v>
      </c>
      <c r="T71" s="31" t="str">
        <f>Table2[[#This Row],[Resources Required]]</f>
        <v>No</v>
      </c>
      <c r="U71" s="54" t="e">
        <f>#REF!</f>
        <v>#REF!</v>
      </c>
    </row>
    <row r="72" spans="1:21" ht="22.5" x14ac:dyDescent="0.2">
      <c r="A72" s="13" t="s">
        <v>1</v>
      </c>
      <c r="B72" s="13" t="str">
        <f>Table2[[#This Row],[Initiative]]</f>
        <v>Accounting, Tax, &amp; Reporting</v>
      </c>
      <c r="C72" s="30" t="str">
        <f>Table2[[#This Row],[Priority]]</f>
        <v>Uniform application of accounting policies across subsidiaries (was part of IHC plan)</v>
      </c>
      <c r="D72" s="30" t="str">
        <f>Table2[[#This Row],[Deliverable]]</f>
        <v>SHUSA adherence to revised accounting policies</v>
      </c>
      <c r="E72" s="13" t="str">
        <f>Table2[[#This Row],[Owner]]</f>
        <v xml:space="preserve">Jessie Velazquez </v>
      </c>
      <c r="F72" s="60">
        <f>Table2[[#This Row],[Proposed Date]]</f>
        <v>42369</v>
      </c>
      <c r="G72" s="60" t="str">
        <f>Table2[[#This Row],[IT Dependency (Y/N)]]</f>
        <v>No</v>
      </c>
      <c r="H72" s="62" t="str">
        <f>Table2[[#This Row],[Milestone 1]]</f>
        <v>Procedures revised at SHUSA</v>
      </c>
      <c r="I72" s="60">
        <f>Table2[[#This Row],[Proposed Date2]]</f>
        <v>42278</v>
      </c>
      <c r="J72" s="62"/>
      <c r="K72" s="60"/>
      <c r="L72" s="62"/>
      <c r="M72" s="60"/>
      <c r="N72" s="60"/>
      <c r="O72" s="60"/>
      <c r="P72" s="60"/>
      <c r="Q72" s="60"/>
      <c r="R72" s="31" t="str">
        <f>Table2[[#This Row],[Level of Effort/Complexity]]</f>
        <v>Medium</v>
      </c>
      <c r="S72" s="31" t="str">
        <f>Table2[[#This Row],[Delivery Risk]]</f>
        <v>Medium</v>
      </c>
      <c r="T72" s="31" t="str">
        <f>Table2[[#This Row],[Resources Required]]</f>
        <v>Yes</v>
      </c>
      <c r="U72" s="54" t="e">
        <f>#REF!</f>
        <v>#REF!</v>
      </c>
    </row>
    <row r="73" spans="1:21" ht="22.5" x14ac:dyDescent="0.2">
      <c r="A73" s="13" t="s">
        <v>1</v>
      </c>
      <c r="B73" s="13" t="str">
        <f>Table2[[#This Row],[Initiative]]</f>
        <v>Accounting, Tax, &amp; Reporting</v>
      </c>
      <c r="C73" s="30" t="str">
        <f>Table2[[#This Row],[Priority]]</f>
        <v>Uniform application of accounting policies across subsidiaries (was part of IHC plan)</v>
      </c>
      <c r="D73" s="30" t="str">
        <f>Table2[[#This Row],[Deliverable]]</f>
        <v>SBNA adherence to revised accounting policies</v>
      </c>
      <c r="E73" s="13" t="str">
        <f>Table2[[#This Row],[Owner]]</f>
        <v>M Ballenger</v>
      </c>
      <c r="F73" s="60">
        <f>Table2[[#This Row],[Proposed Date]]</f>
        <v>42369</v>
      </c>
      <c r="G73" s="60" t="str">
        <f>Table2[[#This Row],[IT Dependency (Y/N)]]</f>
        <v>No</v>
      </c>
      <c r="H73" s="62"/>
      <c r="I73" s="60"/>
      <c r="J73" s="62"/>
      <c r="K73" s="60"/>
      <c r="L73" s="62"/>
      <c r="M73" s="60"/>
      <c r="N73" s="60"/>
      <c r="O73" s="60"/>
      <c r="P73" s="60"/>
      <c r="Q73" s="60"/>
    </row>
    <row r="74" spans="1:21" ht="22.5" x14ac:dyDescent="0.2">
      <c r="A74" s="13" t="s">
        <v>1</v>
      </c>
      <c r="B74" s="13" t="str">
        <f>Table2[[#This Row],[Initiative]]</f>
        <v>Accounting, Tax, &amp; Reporting</v>
      </c>
      <c r="C74" s="30" t="str">
        <f>Table2[[#This Row],[Priority]]</f>
        <v>Uniform application of accounting policies across subsidiaries (was part of IHC plan)</v>
      </c>
      <c r="D74" s="30" t="str">
        <f>Table2[[#This Row],[Deliverable]]</f>
        <v>SCUSA adherence to revised accounting policies</v>
      </c>
      <c r="E74" s="13" t="str">
        <f>Table2[[#This Row],[Owner]]</f>
        <v>J Kulas</v>
      </c>
      <c r="F74" s="60">
        <f>Table2[[#This Row],[Proposed Date]]</f>
        <v>42369</v>
      </c>
      <c r="G74" s="60" t="str">
        <f>Table2[[#This Row],[IT Dependency (Y/N)]]</f>
        <v>No</v>
      </c>
      <c r="H74" s="62" t="str">
        <f>Table2[[#This Row],[Milestone 1]]</f>
        <v>Procedures revised at SCUSA</v>
      </c>
      <c r="I74" s="60">
        <f>Table2[[#This Row],[Proposed Date2]]</f>
        <v>42278</v>
      </c>
      <c r="J74" s="62" t="str">
        <f>Table2[[#This Row],[Milestone 2 (If applicable)]]</f>
        <v>Approved by appropriate governance</v>
      </c>
      <c r="K74" s="60">
        <f>Table2[[#This Row],[Proposed Date3]]</f>
        <v>42308</v>
      </c>
      <c r="L74" s="62" t="str">
        <f>Table2[[#This Row],[Milestone 3 (If applicable)]]</f>
        <v>Staff trained in revised procedures at SCUSA</v>
      </c>
      <c r="M74" s="60">
        <f>Table2[[#This Row],[Proposed Date4]]</f>
        <v>42338</v>
      </c>
      <c r="N74" s="60">
        <f>Table2[[#This Row],[Milestone 4 (If applicable)]]</f>
        <v>0</v>
      </c>
      <c r="O74" s="60">
        <f>Table2[[#This Row],[Proposed Date5]]</f>
        <v>0</v>
      </c>
      <c r="P74" s="60"/>
      <c r="Q74" s="60"/>
    </row>
    <row r="75" spans="1:21" ht="22.5" x14ac:dyDescent="0.2">
      <c r="A75" s="13" t="s">
        <v>1</v>
      </c>
      <c r="B75" s="13" t="str">
        <f>Table2[[#This Row],[Initiative]]</f>
        <v>Accounting, Tax, &amp; Reporting</v>
      </c>
      <c r="C75" s="30" t="str">
        <f>Table2[[#This Row],[Priority]]</f>
        <v>Uniform application of accounting policies across subsidiaries (was part of IHC plan)</v>
      </c>
      <c r="D75" s="30" t="str">
        <f>Table2[[#This Row],[Deliverable]]</f>
        <v>BSI adherence to revised accounting policies</v>
      </c>
      <c r="E75" s="13" t="str">
        <f>Table2[[#This Row],[Owner]]</f>
        <v>E Franco Espinosa</v>
      </c>
      <c r="F75" s="60">
        <f>Table2[[#This Row],[Proposed Date]]</f>
        <v>42369</v>
      </c>
      <c r="G75" s="60" t="str">
        <f>Table2[[#This Row],[IT Dependency (Y/N)]]</f>
        <v>No</v>
      </c>
      <c r="H75" s="62" t="str">
        <f>Table2[[#This Row],[Milestone 1]]</f>
        <v>Procedures revised at BSOI</v>
      </c>
      <c r="I75" s="60">
        <f>Table2[[#This Row],[Proposed Date2]]</f>
        <v>42278</v>
      </c>
      <c r="J75" s="62" t="str">
        <f>Table2[[#This Row],[Milestone 2 (If applicable)]]</f>
        <v>Approved by appropriate governance</v>
      </c>
      <c r="K75" s="60">
        <f>Table2[[#This Row],[Proposed Date3]]</f>
        <v>42308</v>
      </c>
      <c r="L75" s="62" t="str">
        <f>Table2[[#This Row],[Milestone 3 (If applicable)]]</f>
        <v>Staff trained in revised procedures at BSI</v>
      </c>
      <c r="M75" s="60">
        <f>Table2[[#This Row],[Proposed Date4]]</f>
        <v>42338</v>
      </c>
      <c r="N75" s="60">
        <f>Table2[[#This Row],[Milestone 4 (If applicable)]]</f>
        <v>0</v>
      </c>
      <c r="O75" s="60">
        <f>Table2[[#This Row],[Proposed Date5]]</f>
        <v>0</v>
      </c>
      <c r="P75" s="60"/>
      <c r="Q75" s="60"/>
    </row>
    <row r="76" spans="1:21" ht="22.5" x14ac:dyDescent="0.2">
      <c r="A76" s="13" t="s">
        <v>1</v>
      </c>
      <c r="B76" s="13" t="str">
        <f>Table2[[#This Row],[Initiative]]</f>
        <v>Accounting, Tax, &amp; Reporting</v>
      </c>
      <c r="C76" s="30" t="str">
        <f>Table2[[#This Row],[Priority]]</f>
        <v>Uniform application of accounting policies across subsidiaries (was part of IHC plan)</v>
      </c>
      <c r="D76" s="30" t="str">
        <f>Table2[[#This Row],[Deliverable]]</f>
        <v>PR adherence to revised accounting policies</v>
      </c>
      <c r="E76" s="13" t="str">
        <f>Table2[[#This Row],[Owner]]</f>
        <v>A. Guzman</v>
      </c>
      <c r="F76" s="60">
        <f>Table2[[#This Row],[Proposed Date]]</f>
        <v>42369</v>
      </c>
      <c r="G76" s="60" t="str">
        <f>Table2[[#This Row],[IT Dependency (Y/N)]]</f>
        <v>No</v>
      </c>
      <c r="H76" s="62" t="str">
        <f>Table2[[#This Row],[Milestone 1]]</f>
        <v>Procedures revised at PR</v>
      </c>
      <c r="I76" s="60">
        <f>Table2[[#This Row],[Proposed Date2]]</f>
        <v>42278</v>
      </c>
      <c r="J76" s="62"/>
      <c r="K76" s="60"/>
      <c r="L76" s="62"/>
      <c r="M76" s="60"/>
      <c r="N76" s="60"/>
      <c r="O76" s="60"/>
      <c r="P76" s="60"/>
      <c r="Q76" s="60"/>
      <c r="R76" s="31" t="str">
        <f>Table2[[#This Row],[Level of Effort/Complexity]]</f>
        <v>Medium</v>
      </c>
      <c r="S76" s="31" t="str">
        <f>Table2[[#This Row],[Delivery Risk]]</f>
        <v>Medium</v>
      </c>
      <c r="T76" s="31" t="str">
        <f>Table2[[#This Row],[Resources Required]]</f>
        <v>Yes</v>
      </c>
    </row>
    <row r="77" spans="1:21" ht="22.5" x14ac:dyDescent="0.2">
      <c r="A77" s="13" t="s">
        <v>1</v>
      </c>
      <c r="B77" s="13" t="str">
        <f>Table2[[#This Row],[Initiative]]</f>
        <v>Accounting, Tax, &amp; Reporting</v>
      </c>
      <c r="C77" s="30" t="str">
        <f>Table2[[#This Row],[Priority]]</f>
        <v>Uniform application of accounting policies across subsidiaries (was part of IHC plan)</v>
      </c>
      <c r="D77" s="30" t="str">
        <f>Table2[[#This Row],[Deliverable]]</f>
        <v>SIS adherence to revised accounting policies</v>
      </c>
      <c r="E77" s="13" t="str">
        <f>Table2[[#This Row],[Owner]]</f>
        <v>F. Sempre</v>
      </c>
      <c r="F77" s="60">
        <f>Table2[[#This Row],[Proposed Date]]</f>
        <v>42369</v>
      </c>
      <c r="G77" s="60" t="str">
        <f>Table2[[#This Row],[IT Dependency (Y/N)]]</f>
        <v>No</v>
      </c>
      <c r="H77" s="62" t="str">
        <f>Table2[[#This Row],[Milestone 1]]</f>
        <v>Procedures revised at SIS</v>
      </c>
      <c r="I77" s="60">
        <f>Table2[[#This Row],[Proposed Date2]]</f>
        <v>42278</v>
      </c>
      <c r="J77" s="62" t="str">
        <f>Table2[[#This Row],[Milestone 2 (If applicable)]]</f>
        <v>Approved by appropriate governance</v>
      </c>
      <c r="K77" s="60">
        <f>Table2[[#This Row],[Proposed Date3]]</f>
        <v>42308</v>
      </c>
      <c r="L77" s="62" t="str">
        <f>Table2[[#This Row],[Milestone 3 (If applicable)]]</f>
        <v>Staff trained in revised procedures at SIS</v>
      </c>
      <c r="M77" s="60">
        <f>Table2[[#This Row],[Proposed Date4]]</f>
        <v>42338</v>
      </c>
      <c r="N77" s="60"/>
      <c r="O77" s="60"/>
      <c r="P77" s="60"/>
      <c r="Q77" s="60"/>
      <c r="R77" s="31" t="str">
        <f>Table2[[#This Row],[Level of Effort/Complexity]]</f>
        <v>Medium</v>
      </c>
      <c r="S77" s="31" t="str">
        <f>Table2[[#This Row],[Delivery Risk]]</f>
        <v>Medium</v>
      </c>
      <c r="T77" s="31" t="str">
        <f>Table2[[#This Row],[Resources Required]]</f>
        <v>Yes</v>
      </c>
      <c r="U77" s="54" t="e">
        <f>#REF!</f>
        <v>#REF!</v>
      </c>
    </row>
    <row r="78" spans="1:21" ht="22.5" x14ac:dyDescent="0.2">
      <c r="A78" s="13" t="s">
        <v>1</v>
      </c>
      <c r="B78" s="13" t="str">
        <f>Table2[[#This Row],[Initiative]]</f>
        <v>Accounting, Tax, &amp; Reporting</v>
      </c>
      <c r="C78" s="30" t="str">
        <f>Table2[[#This Row],[Priority]]</f>
        <v>Uniform application of accounting policies across subsidiaries (was part of IHC plan)</v>
      </c>
      <c r="D78" s="30" t="str">
        <f>Table2[[#This Row],[Deliverable]]</f>
        <v>Other IHC entities adherence to revised accounting policies</v>
      </c>
      <c r="E78" s="13" t="str">
        <f>Table2[[#This Row],[Owner]]</f>
        <v xml:space="preserve">Jessie Velazquez </v>
      </c>
      <c r="F78" s="60">
        <f>Table2[[#This Row],[Proposed Date]]</f>
        <v>42369</v>
      </c>
      <c r="G78" s="60" t="str">
        <f>Table2[[#This Row],[IT Dependency (Y/N)]]</f>
        <v>No</v>
      </c>
      <c r="H78" s="62" t="str">
        <f>Table2[[#This Row],[Milestone 1]]</f>
        <v>Procedures revised at Other Entities</v>
      </c>
      <c r="I78" s="60">
        <f>Table2[[#This Row],[Proposed Date2]]</f>
        <v>42278</v>
      </c>
      <c r="J78" s="62" t="str">
        <f>Table2[[#This Row],[Milestone 2 (If applicable)]]</f>
        <v>Approved by appropriate governance</v>
      </c>
      <c r="K78" s="60">
        <f>Table2[[#This Row],[Proposed Date3]]</f>
        <v>42308</v>
      </c>
      <c r="L78" s="62" t="str">
        <f>Table2[[#This Row],[Milestone 3 (If applicable)]]</f>
        <v>Staff trained in revised procedures at Other Entities</v>
      </c>
      <c r="M78" s="60">
        <f>Table2[[#This Row],[Proposed Date4]]</f>
        <v>42338</v>
      </c>
      <c r="N78" s="60"/>
      <c r="O78" s="60"/>
      <c r="P78" s="60"/>
      <c r="Q78" s="60"/>
      <c r="R78" s="31" t="str">
        <f>Table2[[#This Row],[Level of Effort/Complexity]]</f>
        <v>Medium</v>
      </c>
      <c r="S78" s="31" t="str">
        <f>Table2[[#This Row],[Delivery Risk]]</f>
        <v>Medium</v>
      </c>
      <c r="T78" s="31" t="str">
        <f>Table2[[#This Row],[Resources Required]]</f>
        <v>Yes</v>
      </c>
      <c r="U78" s="54" t="e">
        <f>#REF!</f>
        <v>#REF!</v>
      </c>
    </row>
    <row r="79" spans="1:21" ht="270" x14ac:dyDescent="0.2">
      <c r="A79" s="13" t="s">
        <v>1</v>
      </c>
      <c r="B79" s="13" t="str">
        <f>Table2[[#This Row],[Initiative]]</f>
        <v>Capital Management</v>
      </c>
      <c r="C79" s="30" t="str">
        <f>Table2[[#This Row],[Priority]]</f>
        <v>Enhance capital policy and capital contingency policy to address FRS and IA feedback, satisfying ROPE and CCAR capital goals requirement</v>
      </c>
      <c r="D79" s="30" t="str">
        <f>Table2[[#This Row],[Deliverable]]</f>
        <v>Enhance SHUSA Capital policy</v>
      </c>
      <c r="E79" s="13" t="str">
        <f>Table2[[#This Row],[Owner]]</f>
        <v>Bart Simon</v>
      </c>
      <c r="F79" s="60">
        <f>Table2[[#This Row],[Proposed Date]]</f>
        <v>42369</v>
      </c>
      <c r="G79" s="60" t="str">
        <f>Table2[[#This Row],[IT Dependency (Y/N)]]</f>
        <v>No</v>
      </c>
      <c r="H79" s="62" t="str">
        <f>Table2[[#This Row],[Milestone 1]]</f>
        <v>Governance:
-Enhance the roles and responsibilities of the Board members, senior management and auxiliary functions
-Prescribe more specific governance including approval hierarchy and committees for subsidiary capital decisions
-Policy Board approval, including all milestones for this deliverable</v>
      </c>
      <c r="I79" s="60">
        <f>Table2[[#This Row],[Proposed Date2]]</f>
        <v>42369</v>
      </c>
      <c r="J79" s="62" t="str">
        <f>Table2[[#This Row],[Milestone 2 (If applicable)]]</f>
        <v xml:space="preserve">Capital goals and targets methodology :
- At sub level ID and quant critical stakeholder requirements in stress
- Enhance study of experience in stress
- Determine capital goals at each sub &amp; analysis impact of changes at subs on SHUSA
-Include analysis for each entity and document the associated loss absorbency at the subsidiary and the consolidated capital position. A key focus of the analysis will include management’s evaluation of the SCUSA minority interest within consolidated capital 
- Improve alignment between the risk identification process and target setting
--Develop analysis to demonstrate how the post-stress minimum will support the target debt rating in stress and allow each entity to maintain funding plans and actions
-Consider liquidity risk management strategies and metrics in identifying capital goals
-Document impact of modifications to  strategies or metrics on changes to capital goals on a dynamic basis
-Analyse the impact on the consolidated capital position if all subsidiaries operating at their post-stress minimum
-Set capital goals such that the capital required to access capital markets is differentiated from requirements to remain a going concern.
-Complete analysis of capital required to absorb stress at a subsidiary level and demonstrate how those directly build to the consolidated stress absorption buffer
-Include procedures to consider changes to the composition and inherent risks on the balance sheet to update capital targets on a dynamic basis
</v>
      </c>
      <c r="K79" s="60">
        <f>Table2[[#This Row],[Proposed Date3]]</f>
        <v>42252</v>
      </c>
      <c r="L79" s="62" t="str">
        <f>Table2[[#This Row],[Milestone 3 (If applicable)]]</f>
        <v xml:space="preserve"> Capital assessment methodology:
- Enhance doc of process &amp; responsibilities &amp; deliverables
- ID specific analysis (ratios, changes in biz profile, strategic initiatives, risk tolerance metrics, etc.) required for assessment
- Develop draft of capital assessment report (companion to current deck)
-Present capital assessment and deployment report each quarter at operating entities
-Clarify the linkage between the capital assessment and the capital ratio forecasts under different scenarios as well as time horizons</v>
      </c>
      <c r="M79" s="60">
        <f>Table2[[#This Row],[Proposed Date4]]</f>
        <v>42252</v>
      </c>
      <c r="N79" s="60"/>
      <c r="O79" s="60"/>
      <c r="P79" s="60"/>
      <c r="Q79" s="60"/>
      <c r="R79" s="31" t="str">
        <f>Table2[[#This Row],[Level of Effort/Complexity]]</f>
        <v>Medium</v>
      </c>
      <c r="S79" s="31" t="str">
        <f>Table2[[#This Row],[Delivery Risk]]</f>
        <v>Low</v>
      </c>
      <c r="T79" s="31" t="str">
        <f>Table2[[#This Row],[Resources Required]]</f>
        <v>No</v>
      </c>
      <c r="U79" s="54" t="e">
        <f>#REF!</f>
        <v>#REF!</v>
      </c>
    </row>
    <row r="80" spans="1:21" ht="90" x14ac:dyDescent="0.2">
      <c r="A80" s="13" t="s">
        <v>1</v>
      </c>
      <c r="B80" s="13" t="str">
        <f>Table2[[#This Row],[Initiative]]</f>
        <v>Capital Management</v>
      </c>
      <c r="C80" s="30" t="str">
        <f>Table2[[#This Row],[Priority]]</f>
        <v>Enhance capital policy and capital contingency policy to address FRS and IA feedback, satisfying ROPE and CCAR capital goals requirement</v>
      </c>
      <c r="D80" s="30" t="str">
        <f>Table2[[#This Row],[Deliverable]]</f>
        <v>Enhance SHUSA Capital contingency policy</v>
      </c>
      <c r="E80" s="13" t="str">
        <f>Table2[[#This Row],[Owner]]</f>
        <v>Bart Simon</v>
      </c>
      <c r="F80" s="60">
        <f>Table2[[#This Row],[Proposed Date]]</f>
        <v>42343</v>
      </c>
      <c r="G80" s="60" t="str">
        <f>Table2[[#This Row],[IT Dependency (Y/N)]]</f>
        <v>No</v>
      </c>
      <c r="H80" s="62" t="str">
        <f>Table2[[#This Row],[Milestone 1]]</f>
        <v xml:space="preserve">Incorporate FRS and IA feedback into existing draft policy
- Align capital contingency process with updated capital policy methodology documents
- Include 'capital triggers' analysis
</v>
      </c>
      <c r="I80" s="60">
        <f>Table2[[#This Row],[Proposed Date2]]</f>
        <v>42338</v>
      </c>
      <c r="J80" s="62" t="str">
        <f>Table2[[#This Row],[Milestone 2 (If applicable)]]</f>
        <v xml:space="preserve">Develop appropriate governance over capital contingency process across entities.
</v>
      </c>
      <c r="K80" s="60">
        <f>Table2[[#This Row],[Proposed Date3]]</f>
        <v>42340</v>
      </c>
      <c r="L80" s="62" t="str">
        <f>Table2[[#This Row],[Milestone 3 (If applicable)]]</f>
        <v xml:space="preserve">Deliver contingency policy to policy admin
</v>
      </c>
      <c r="M80" s="60">
        <f>Table2[[#This Row],[Proposed Date4]]</f>
        <v>42338</v>
      </c>
      <c r="N80" s="60"/>
      <c r="O80" s="60"/>
      <c r="P80" s="60"/>
      <c r="Q80" s="60"/>
      <c r="R80" s="31" t="str">
        <f>Table2[[#This Row],[Level of Effort/Complexity]]</f>
        <v>Medium</v>
      </c>
      <c r="S80" s="31" t="str">
        <f>Table2[[#This Row],[Delivery Risk]]</f>
        <v>Low</v>
      </c>
      <c r="T80" s="31" t="str">
        <f>Table2[[#This Row],[Resources Required]]</f>
        <v>No</v>
      </c>
      <c r="U80" s="54" t="e">
        <f>#REF!</f>
        <v>#REF!</v>
      </c>
    </row>
    <row r="81" spans="1:21" ht="157.5" x14ac:dyDescent="0.2">
      <c r="A81" s="13" t="s">
        <v>1</v>
      </c>
      <c r="B81" s="13" t="str">
        <f>Table2[[#This Row],[Initiative]]</f>
        <v>Capital Management</v>
      </c>
      <c r="C81" s="30" t="str">
        <f>Table2[[#This Row],[Priority]]</f>
        <v>Enhance capital policy and capital contingency policy to address FRS and IA feedback, satisfying ROPE and CCAR capital goals requirement</v>
      </c>
      <c r="D81" s="30" t="str">
        <f>Table2[[#This Row],[Deliverable]]</f>
        <v>Capital Policies for subs (SBNA, SCUSA and IHCs) commensurate with size / complexity</v>
      </c>
      <c r="E81" s="13" t="str">
        <f>Table2[[#This Row],[Owner]]</f>
        <v>Bart Simon</v>
      </c>
      <c r="F81" s="60">
        <f>Table2[[#This Row],[Proposed Date]]</f>
        <v>42369</v>
      </c>
      <c r="G81" s="60" t="str">
        <f>Table2[[#This Row],[IT Dependency (Y/N)]]</f>
        <v>No</v>
      </c>
      <c r="H81" s="62" t="str">
        <f>Table2[[#This Row],[Milestone 1]]</f>
        <v xml:space="preserve">Establish capital management governance structure at each entity
</v>
      </c>
      <c r="I81" s="60" t="str">
        <f>Table2[[#This Row],[Proposed Date2]]</f>
        <v>TBD</v>
      </c>
      <c r="J81" s="62" t="str">
        <f>Table2[[#This Row],[Milestone 2 (If applicable)]]</f>
        <v>Capital goals and targets methodology document
- ID and quant critical stakeholder requirements in stress
- Enhance study of experience in stress
- Risk Inventory from Risk ID w/ quant source
- Roles &amp; Responsibilities</v>
      </c>
      <c r="K81" s="60">
        <f>Table2[[#This Row],[Proposed Date3]]</f>
        <v>42252</v>
      </c>
      <c r="L81" s="62" t="str">
        <f>Table2[[#This Row],[Milestone 3 (If applicable)]]</f>
        <v xml:space="preserve">Dividend and capital action methodology document
- ID all metrics and analysis required to develop 'capital triggers' 
- Compile data required for analysis of indicators that could drive changes to capital actions
- Determine roles &amp; responsibilities for analysis
- Determine governance/communication expectations
</v>
      </c>
      <c r="M81" s="60" t="str">
        <f>Table2[[#This Row],[Proposed Date4]]</f>
        <v>TBD</v>
      </c>
      <c r="N81" s="60"/>
      <c r="O81" s="60"/>
      <c r="P81" s="60"/>
      <c r="Q81" s="60"/>
      <c r="R81" s="31" t="str">
        <f>Table2[[#This Row],[Level of Effort/Complexity]]</f>
        <v>Medium</v>
      </c>
      <c r="S81" s="31" t="str">
        <f>Table2[[#This Row],[Delivery Risk]]</f>
        <v>Medium</v>
      </c>
      <c r="T81" s="31" t="str">
        <f>Table2[[#This Row],[Resources Required]]</f>
        <v>Yes</v>
      </c>
      <c r="U81" s="54" t="e">
        <f>#REF!</f>
        <v>#REF!</v>
      </c>
    </row>
    <row r="82" spans="1:21" ht="56.25" x14ac:dyDescent="0.2">
      <c r="A82" s="13" t="s">
        <v>1</v>
      </c>
      <c r="B82" s="13" t="str">
        <f>Table2[[#This Row],[Initiative]]</f>
        <v>Capital Management</v>
      </c>
      <c r="C82" s="30" t="str">
        <f>Table2[[#This Row],[Priority]]</f>
        <v>Operationalize processes for escalation to board, potential suspension of capital actions, and implementation of contingency plans (improve analysis and documentation of contingency actions)</v>
      </c>
      <c r="D82" s="30" t="str">
        <f>Table2[[#This Row],[Deliverable]]</f>
        <v>Enhance/Update Contingent Capital Plan</v>
      </c>
      <c r="E82" s="13" t="str">
        <f>Table2[[#This Row],[Owner]]</f>
        <v>Bart Simon</v>
      </c>
      <c r="F82" s="60">
        <f>Table2[[#This Row],[Proposed Date]]</f>
        <v>42465</v>
      </c>
      <c r="G82" s="60" t="str">
        <f>Table2[[#This Row],[IT Dependency (Y/N)]]</f>
        <v>No</v>
      </c>
      <c r="H82" s="62" t="str">
        <f>Table2[[#This Row],[Milestone 1]]</f>
        <v xml:space="preserve">Re-define process for which contingent actions are identified, quantified and assessed
</v>
      </c>
      <c r="I82" s="60">
        <f>Table2[[#This Row],[Proposed Date2]]</f>
        <v>42292</v>
      </c>
      <c r="J82" s="62" t="str">
        <f>Table2[[#This Row],[Milestone 2 (If applicable)]]</f>
        <v>Update inventory of potential contingent capital actions</v>
      </c>
      <c r="K82" s="60">
        <f>Table2[[#This Row],[Proposed Date3]]</f>
        <v>42307</v>
      </c>
      <c r="L82" s="62" t="str">
        <f>Table2[[#This Row],[Milestone 3 (If applicable)]]</f>
        <v>Align potential contingent capital actions with liquidity, strategic planning, &amp; resolution planning (dependencies…)</v>
      </c>
      <c r="M82" s="60">
        <f>Table2[[#This Row],[Proposed Date4]]</f>
        <v>42292</v>
      </c>
      <c r="N82" s="60"/>
      <c r="O82" s="60"/>
      <c r="P82" s="60"/>
      <c r="Q82" s="60"/>
      <c r="R82" s="31" t="str">
        <f>Table2[[#This Row],[Level of Effort/Complexity]]</f>
        <v>Medium</v>
      </c>
      <c r="S82" s="31" t="str">
        <f>Table2[[#This Row],[Delivery Risk]]</f>
        <v>Low</v>
      </c>
      <c r="T82" s="31" t="str">
        <f>Table2[[#This Row],[Resources Required]]</f>
        <v>No</v>
      </c>
      <c r="U82" s="54" t="e">
        <f>#REF!</f>
        <v>#REF!</v>
      </c>
    </row>
    <row r="83" spans="1:21" ht="22.5" x14ac:dyDescent="0.2">
      <c r="A83" s="13" t="s">
        <v>1</v>
      </c>
      <c r="B83" s="13" t="str">
        <f>Table2[[#This Row],[Initiative]]</f>
        <v>Capital Management</v>
      </c>
      <c r="C83" s="30" t="str">
        <f>Table2[[#This Row],[Priority]]</f>
        <v>Enhance capital adequacy and capital planning governance</v>
      </c>
      <c r="D83" s="30" t="str">
        <f>Table2[[#This Row],[Deliverable]]</f>
        <v>Improved quality of information presented</v>
      </c>
      <c r="E83" s="13" t="str">
        <f>Table2[[#This Row],[Owner]]</f>
        <v>Simon / Watson</v>
      </c>
      <c r="F83" s="60">
        <f>Table2[[#This Row],[Proposed Date]]</f>
        <v>42277</v>
      </c>
      <c r="G83" s="60" t="str">
        <f>Table2[[#This Row],[IT Dependency (Y/N)]]</f>
        <v>No</v>
      </c>
      <c r="H83" s="62" t="str">
        <f>Table2[[#This Row],[Milestone 1]]</f>
        <v>Establish team for template creation and population</v>
      </c>
      <c r="I83" s="60" t="str">
        <f>Table2[[#This Row],[Proposed Date2]]</f>
        <v>TBD</v>
      </c>
      <c r="J83" s="62" t="str">
        <f>Table2[[#This Row],[Milestone 2 (If applicable)]]</f>
        <v>Create common templates</v>
      </c>
      <c r="K83" s="60" t="str">
        <f>Table2[[#This Row],[Proposed Date3]]</f>
        <v>TBD</v>
      </c>
      <c r="L83" s="62" t="str">
        <f>Table2[[#This Row],[Milestone 3 (If applicable)]]</f>
        <v>Develop process for review of content prior to presentation</v>
      </c>
      <c r="M83" s="60" t="str">
        <f>Table2[[#This Row],[Proposed Date4]]</f>
        <v>TBD</v>
      </c>
      <c r="N83" s="60"/>
      <c r="O83" s="60"/>
      <c r="P83" s="60"/>
      <c r="Q83" s="60"/>
      <c r="R83" s="31" t="str">
        <f>Table2[[#This Row],[Level of Effort/Complexity]]</f>
        <v>High</v>
      </c>
      <c r="S83" s="31" t="str">
        <f>Table2[[#This Row],[Delivery Risk]]</f>
        <v>High</v>
      </c>
      <c r="T83" s="31" t="str">
        <f>Table2[[#This Row],[Resources Required]]</f>
        <v>Yes</v>
      </c>
      <c r="U83" s="54" t="e">
        <f>#REF!</f>
        <v>#REF!</v>
      </c>
    </row>
    <row r="84" spans="1:21" ht="33.75" x14ac:dyDescent="0.2">
      <c r="A84" s="13" t="s">
        <v>1</v>
      </c>
      <c r="B84" s="13" t="str">
        <f>Table2[[#This Row],[Initiative]]</f>
        <v>Capital Management</v>
      </c>
      <c r="C84" s="30" t="str">
        <f>Table2[[#This Row],[Priority]]</f>
        <v>Enhance capital adequacy and capital planning governance</v>
      </c>
      <c r="D84" s="30" t="str">
        <f>Table2[[#This Row],[Deliverable]]</f>
        <v>Improve completeness of info presented</v>
      </c>
      <c r="E84" s="13" t="str">
        <f>Table2[[#This Row],[Owner]]</f>
        <v>Simon / Watson</v>
      </c>
      <c r="F84" s="60">
        <f>Table2[[#This Row],[Proposed Date]]</f>
        <v>42369</v>
      </c>
      <c r="G84" s="60" t="str">
        <f>Table2[[#This Row],[IT Dependency (Y/N)]]</f>
        <v>No</v>
      </c>
      <c r="H84" s="62" t="str">
        <f>Table2[[#This Row],[Milestone 1]]</f>
        <v>Review final structures to determine 'new' reporting expectations and locations</v>
      </c>
      <c r="I84" s="60" t="str">
        <f>Table2[[#This Row],[Proposed Date2]]</f>
        <v>TBD</v>
      </c>
      <c r="J84" s="62" t="str">
        <f>Table2[[#This Row],[Milestone 2 (If applicable)]]</f>
        <v>Develop full inventory of models and processes for review</v>
      </c>
      <c r="K84" s="60" t="str">
        <f>Table2[[#This Row],[Proposed Date3]]</f>
        <v>TBD</v>
      </c>
      <c r="L84" s="62" t="str">
        <f>Table2[[#This Row],[Milestone 3 (If applicable)]]</f>
        <v>Develop full inventory of results for review</v>
      </c>
      <c r="M84" s="60" t="str">
        <f>Table2[[#This Row],[Proposed Date4]]</f>
        <v>TBD</v>
      </c>
      <c r="N84" s="60" t="str">
        <f>Table2[[#This Row],[Milestone 4 (If applicable)]]</f>
        <v>Schedule and track review of inventories at appropriate level of governance body</v>
      </c>
      <c r="O84" s="60" t="str">
        <f>Table2[[#This Row],[Proposed Date5]]</f>
        <v>TBD</v>
      </c>
      <c r="P84" s="60"/>
      <c r="Q84" s="60"/>
      <c r="R84" s="31" t="str">
        <f>Table2[[#This Row],[Level of Effort/Complexity]]</f>
        <v>Low</v>
      </c>
      <c r="S84" s="31" t="str">
        <f>Table2[[#This Row],[Delivery Risk]]</f>
        <v>Medium</v>
      </c>
      <c r="T84" s="31" t="str">
        <f>Table2[[#This Row],[Resources Required]]</f>
        <v>No</v>
      </c>
    </row>
    <row r="85" spans="1:21" ht="22.5" x14ac:dyDescent="0.2">
      <c r="A85" s="13" t="s">
        <v>1</v>
      </c>
      <c r="B85" s="13" t="str">
        <f>Table2[[#This Row],[Initiative]]</f>
        <v>Capital Management</v>
      </c>
      <c r="C85" s="30" t="str">
        <f>Table2[[#This Row],[Priority]]</f>
        <v>Enhance capital adequacy and capital planning governance</v>
      </c>
      <c r="D85" s="30" t="str">
        <f>Table2[[#This Row],[Deliverable]]</f>
        <v>Add clarity to material provided for consideration of dividend</v>
      </c>
      <c r="E85" s="13" t="str">
        <f>Table2[[#This Row],[Owner]]</f>
        <v>Bart Simon</v>
      </c>
      <c r="F85" s="60">
        <f>Table2[[#This Row],[Proposed Date]]</f>
        <v>42369</v>
      </c>
      <c r="G85" s="60" t="str">
        <f>Table2[[#This Row],[IT Dependency (Y/N)]]</f>
        <v>No</v>
      </c>
      <c r="H85" s="62" t="str">
        <f>Table2[[#This Row],[Milestone 1]]</f>
        <v>See SHUSA Capital Policy for details</v>
      </c>
      <c r="I85" s="60" t="str">
        <f>Table2[[#This Row],[Proposed Date2]]</f>
        <v>TBD</v>
      </c>
      <c r="J85" s="62">
        <f>Table2[[#This Row],[Milestone 2 (If applicable)]]</f>
        <v>0</v>
      </c>
      <c r="K85" s="60">
        <f>Table2[[#This Row],[Proposed Date3]]</f>
        <v>0</v>
      </c>
      <c r="L85" s="62">
        <f>Table2[[#This Row],[Milestone 3 (If applicable)]]</f>
        <v>0</v>
      </c>
      <c r="M85" s="60">
        <f>Table2[[#This Row],[Proposed Date4]]</f>
        <v>0</v>
      </c>
      <c r="N85" s="60">
        <f>Table2[[#This Row],[Milestone 4 (If applicable)]]</f>
        <v>0</v>
      </c>
      <c r="O85" s="60">
        <f>Table2[[#This Row],[Proposed Date5]]</f>
        <v>0</v>
      </c>
      <c r="P85" s="60"/>
      <c r="Q85" s="60"/>
      <c r="R85" s="31">
        <f>Table2[[#This Row],[Level of Effort/Complexity]]</f>
        <v>0</v>
      </c>
      <c r="S85" s="31">
        <f>Table2[[#This Row],[Delivery Risk]]</f>
        <v>0</v>
      </c>
      <c r="T85" s="31">
        <f>Table2[[#This Row],[Resources Required]]</f>
        <v>0</v>
      </c>
    </row>
    <row r="86" spans="1:21" ht="22.5" x14ac:dyDescent="0.2">
      <c r="A86" s="13" t="s">
        <v>1</v>
      </c>
      <c r="B86" s="13" t="str">
        <f>Table2[[#This Row],[Initiative]]</f>
        <v>Capital Management</v>
      </c>
      <c r="C86" s="30" t="str">
        <f>Table2[[#This Row],[Priority]]</f>
        <v>Enhance capital adequacy and capital planning governance</v>
      </c>
      <c r="D86" s="30" t="str">
        <f>Table2[[#This Row],[Deliverable]]</f>
        <v>Enhance Board and Snr. Management Training</v>
      </c>
      <c r="E86" s="13" t="str">
        <f>Table2[[#This Row],[Owner]]</f>
        <v>Simon / Watson</v>
      </c>
      <c r="F86" s="60">
        <f>Table2[[#This Row],[Proposed Date]]</f>
        <v>42369</v>
      </c>
      <c r="G86" s="60" t="str">
        <f>Table2[[#This Row],[IT Dependency (Y/N)]]</f>
        <v>No</v>
      </c>
      <c r="H86" s="62" t="str">
        <f>Table2[[#This Row],[Milestone 1]]</f>
        <v>Outline required training at Board and Senior Management</v>
      </c>
      <c r="I86" s="60" t="str">
        <f>Table2[[#This Row],[Proposed Date2]]</f>
        <v>TBD</v>
      </c>
      <c r="J86" s="62" t="str">
        <f>Table2[[#This Row],[Milestone 2 (If applicable)]]</f>
        <v>Schedule training</v>
      </c>
      <c r="K86" s="60" t="str">
        <f>Table2[[#This Row],[Proposed Date3]]</f>
        <v>TBD</v>
      </c>
      <c r="L86" s="62" t="str">
        <f>Table2[[#This Row],[Milestone 3 (If applicable)]]</f>
        <v>Determine training provider (internal / external)</v>
      </c>
      <c r="M86" s="60" t="str">
        <f>Table2[[#This Row],[Proposed Date4]]</f>
        <v>TBD</v>
      </c>
      <c r="N86" s="60">
        <f>Table2[[#This Row],[Milestone 4 (If applicable)]]</f>
        <v>0</v>
      </c>
      <c r="O86" s="60">
        <f>Table2[[#This Row],[Proposed Date5]]</f>
        <v>0</v>
      </c>
      <c r="P86" s="60">
        <f>Table2[[#This Row],[Milestone 5 (If applicable)]]</f>
        <v>0</v>
      </c>
      <c r="Q86" s="60">
        <f>Table2[[#This Row],[Proposed Date6]]</f>
        <v>0</v>
      </c>
      <c r="R86" s="31" t="str">
        <f>Table2[[#This Row],[Level of Effort/Complexity]]</f>
        <v>Low</v>
      </c>
      <c r="S86" s="31" t="str">
        <f>Table2[[#This Row],[Delivery Risk]]</f>
        <v>Low</v>
      </c>
      <c r="T86" s="31" t="str">
        <f>Table2[[#This Row],[Resources Required]]</f>
        <v>Yes</v>
      </c>
    </row>
    <row r="87" spans="1:21" ht="33.75" x14ac:dyDescent="0.2">
      <c r="A87" s="13" t="s">
        <v>1</v>
      </c>
      <c r="B87" s="13" t="str">
        <f>Table2[[#This Row],[Initiative]]</f>
        <v>Capital Management</v>
      </c>
      <c r="C87" s="30" t="str">
        <f>Table2[[#This Row],[Priority]]</f>
        <v>Enhance capital adequacy and capital planning governance</v>
      </c>
      <c r="D87" s="30" t="str">
        <f>Table2[[#This Row],[Deliverable]]</f>
        <v>Detailed Procedures for E2E processes</v>
      </c>
      <c r="E87" s="13" t="str">
        <f>Table2[[#This Row],[Owner]]</f>
        <v>Bart Simon</v>
      </c>
      <c r="F87" s="60">
        <f>Table2[[#This Row],[Proposed Date]]</f>
        <v>42369</v>
      </c>
      <c r="G87" s="60" t="str">
        <f>Table2[[#This Row],[IT Dependency (Y/N)]]</f>
        <v>No</v>
      </c>
      <c r="H87" s="62" t="str">
        <f>Table2[[#This Row],[Milestone 1]]</f>
        <v>Determine review governance / review process for E2E procedures</v>
      </c>
      <c r="I87" s="60" t="str">
        <f>Table2[[#This Row],[Proposed Date2]]</f>
        <v>TBD</v>
      </c>
      <c r="J87" s="62" t="str">
        <f>Table2[[#This Row],[Milestone 2 (If applicable)]]</f>
        <v>Confirm E2E process map owners and responsibilities for procedures</v>
      </c>
      <c r="K87" s="60" t="str">
        <f>Table2[[#This Row],[Proposed Date3]]</f>
        <v>TBD</v>
      </c>
      <c r="L87" s="62" t="str">
        <f>Table2[[#This Row],[Milestone 3 (If applicable)]]</f>
        <v>First draft of procedures for all E2E process steps</v>
      </c>
      <c r="M87" s="60" t="str">
        <f>Table2[[#This Row],[Proposed Date4]]</f>
        <v>TBD</v>
      </c>
      <c r="N87" s="60" t="str">
        <f>Table2[[#This Row],[Milestone 4 (If applicable)]]</f>
        <v>Central review of draft procedures</v>
      </c>
      <c r="O87" s="60" t="str">
        <f>Table2[[#This Row],[Proposed Date5]]</f>
        <v>TBD</v>
      </c>
      <c r="P87" s="60">
        <f>Table2[[#This Row],[Milestone 5 (If applicable)]]</f>
        <v>0</v>
      </c>
      <c r="Q87" s="60">
        <f>Table2[[#This Row],[Proposed Date6]]</f>
        <v>0</v>
      </c>
      <c r="R87" s="31" t="str">
        <f>Table2[[#This Row],[Level of Effort/Complexity]]</f>
        <v>High</v>
      </c>
      <c r="S87" s="31" t="str">
        <f>Table2[[#This Row],[Delivery Risk]]</f>
        <v>Medium</v>
      </c>
      <c r="T87" s="31" t="str">
        <f>Table2[[#This Row],[Resources Required]]</f>
        <v>Yes</v>
      </c>
    </row>
    <row r="88" spans="1:21" ht="33.75" x14ac:dyDescent="0.2">
      <c r="A88" s="13" t="s">
        <v>1</v>
      </c>
      <c r="B88" s="13" t="str">
        <f>Table2[[#This Row],[Initiative]]</f>
        <v>Capital Management</v>
      </c>
      <c r="C88" s="30" t="str">
        <f>Table2[[#This Row],[Priority]]</f>
        <v>Enhance capital adequacy and capital planning governance</v>
      </c>
      <c r="D88" s="30" t="str">
        <f>Table2[[#This Row],[Deliverable]]</f>
        <v>Establish clear accountabilities</v>
      </c>
      <c r="E88" s="13" t="str">
        <f>Table2[[#This Row],[Owner]]</f>
        <v>TBD-McKinsey to provide dates</v>
      </c>
      <c r="F88" s="60" t="str">
        <f>Table2[[#This Row],[Proposed Date]]</f>
        <v>TBD</v>
      </c>
      <c r="G88" s="60" t="str">
        <f>Table2[[#This Row],[IT Dependency (Y/N)]]</f>
        <v>No</v>
      </c>
      <c r="H88" s="62" t="str">
        <f>Table2[[#This Row],[Milestone 1]]</f>
        <v xml:space="preserve">This needs to be part of the 'bigger' Governance discussion.
</v>
      </c>
      <c r="I88" s="60" t="str">
        <f>Table2[[#This Row],[Proposed Date2]]</f>
        <v>TBD</v>
      </c>
      <c r="J88" s="62">
        <f>Table2[[#This Row],[Milestone 2 (If applicable)]]</f>
        <v>0</v>
      </c>
      <c r="K88" s="60">
        <f>Table2[[#This Row],[Proposed Date3]]</f>
        <v>0</v>
      </c>
      <c r="L88" s="62">
        <f>Table2[[#This Row],[Milestone 3 (If applicable)]]</f>
        <v>0</v>
      </c>
      <c r="M88" s="60">
        <f>Table2[[#This Row],[Proposed Date4]]</f>
        <v>0</v>
      </c>
      <c r="N88" s="60"/>
      <c r="O88" s="60"/>
      <c r="P88" s="60"/>
      <c r="Q88" s="60"/>
      <c r="R88" s="31">
        <f>Table2[[#This Row],[Level of Effort/Complexity]]</f>
        <v>0</v>
      </c>
      <c r="S88" s="31">
        <f>Table2[[#This Row],[Delivery Risk]]</f>
        <v>0</v>
      </c>
      <c r="T88" s="31">
        <f>Table2[[#This Row],[Resources Required]]</f>
        <v>0</v>
      </c>
    </row>
    <row r="89" spans="1:21" ht="22.5" x14ac:dyDescent="0.2">
      <c r="A89" s="13" t="s">
        <v>1</v>
      </c>
      <c r="B89" s="13" t="str">
        <f>Table2[[#This Row],[Initiative]]</f>
        <v>Capital Management</v>
      </c>
      <c r="C89" s="30" t="str">
        <f>Table2[[#This Row],[Priority]]</f>
        <v>Establish staffing and conduct adequate training across the end-to-end CCAR review cycle</v>
      </c>
      <c r="D89" s="30" t="str">
        <f>Table2[[#This Row],[Deliverable]]</f>
        <v>Establish Staffing &amp; Conduct Training - TBD</v>
      </c>
      <c r="E89" s="13" t="str">
        <f>Table2[[#This Row],[Owner]]</f>
        <v>TBD-J. Watson to provide dates</v>
      </c>
      <c r="F89" s="60" t="str">
        <f>Table2[[#This Row],[Proposed Date]]</f>
        <v>TBD</v>
      </c>
      <c r="G89" s="60" t="str">
        <f>Table2[[#This Row],[IT Dependency (Y/N)]]</f>
        <v>No</v>
      </c>
      <c r="H89" s="62">
        <f>Table2[[#This Row],[Milestone 1]]</f>
        <v>0</v>
      </c>
      <c r="I89" s="60">
        <f>Table2[[#This Row],[Proposed Date2]]</f>
        <v>0</v>
      </c>
      <c r="J89" s="62">
        <f>Table2[[#This Row],[Milestone 2 (If applicable)]]</f>
        <v>0</v>
      </c>
      <c r="K89" s="60">
        <f>Table2[[#This Row],[Proposed Date3]]</f>
        <v>0</v>
      </c>
      <c r="L89" s="62">
        <f>Table2[[#This Row],[Milestone 3 (If applicable)]]</f>
        <v>0</v>
      </c>
      <c r="M89" s="60">
        <f>Table2[[#This Row],[Proposed Date4]]</f>
        <v>0</v>
      </c>
      <c r="N89" s="60">
        <f>Table2[[#This Row],[Milestone 4 (If applicable)]]</f>
        <v>0</v>
      </c>
      <c r="O89" s="60">
        <f>Table2[[#This Row],[Proposed Date5]]</f>
        <v>0</v>
      </c>
      <c r="P89" s="60"/>
      <c r="Q89" s="60"/>
      <c r="R89" s="31">
        <f>Table2[[#This Row],[Level of Effort/Complexity]]</f>
        <v>0</v>
      </c>
      <c r="S89" s="31">
        <f>Table2[[#This Row],[Delivery Risk]]</f>
        <v>0</v>
      </c>
      <c r="T89" s="31">
        <f>Table2[[#This Row],[Resources Required]]</f>
        <v>0</v>
      </c>
    </row>
    <row r="90" spans="1:21" ht="33.75" x14ac:dyDescent="0.2">
      <c r="A90" s="13" t="s">
        <v>1</v>
      </c>
      <c r="B90" s="13" t="str">
        <f>Table2[[#This Row],[Initiative]]</f>
        <v>Capital Management</v>
      </c>
      <c r="C90" s="30" t="str">
        <f>Table2[[#This Row],[Priority]]</f>
        <v>Develop granular forecast of baseline and stress scenarios to test capital adequacy, incorporating IHC entities</v>
      </c>
      <c r="D90" s="30" t="str">
        <f>Table2[[#This Row],[Deliverable]]</f>
        <v>Establish set of reconciled as-of and clean historical data</v>
      </c>
      <c r="E90" s="13" t="str">
        <f>Table2[[#This Row],[Owner]]</f>
        <v>IT/IMAD</v>
      </c>
      <c r="F90" s="60" t="str">
        <f>Table2[[#This Row],[Proposed Date]]</f>
        <v>TBD</v>
      </c>
      <c r="G90" s="60" t="str">
        <f>Table2[[#This Row],[IT Dependency (Y/N)]]</f>
        <v>Yes</v>
      </c>
      <c r="H90" s="62" t="str">
        <f>Table2[[#This Row],[Milestone 1]]</f>
        <v>Complete gap assessment against data quality</v>
      </c>
      <c r="I90" s="60" t="str">
        <f>Table2[[#This Row],[Proposed Date2]]</f>
        <v>TBD</v>
      </c>
      <c r="J90" s="62"/>
      <c r="K90" s="60"/>
      <c r="L90" s="62"/>
      <c r="M90" s="60"/>
      <c r="N90" s="60"/>
      <c r="O90" s="60"/>
      <c r="P90" s="60"/>
      <c r="Q90" s="60"/>
    </row>
    <row r="91" spans="1:21" ht="45" x14ac:dyDescent="0.2">
      <c r="A91" s="13" t="s">
        <v>1</v>
      </c>
      <c r="B91" s="13" t="str">
        <f>Table2[[#This Row],[Initiative]]</f>
        <v>Capital Management</v>
      </c>
      <c r="C91" s="30" t="str">
        <f>Table2[[#This Row],[Priority]]</f>
        <v>Develop granular forecast of baseline and stress scenarios to test capital adequacy, incorporating IHC entities</v>
      </c>
      <c r="D91" s="30" t="str">
        <f>Table2[[#This Row],[Deliverable]]</f>
        <v>Develop end-to-end stress-testing platform</v>
      </c>
      <c r="E91" s="13" t="str">
        <f>Table2[[#This Row],[Owner]]</f>
        <v>TBD</v>
      </c>
      <c r="F91" s="60" t="str">
        <f>Table2[[#This Row],[Proposed Date]]</f>
        <v>TBD</v>
      </c>
      <c r="G91" s="60" t="str">
        <f>Table2[[#This Row],[IT Dependency (Y/N)]]</f>
        <v>Yes</v>
      </c>
      <c r="H91" s="62" t="str">
        <f>Table2[[#This Row],[Milestone 1]]</f>
        <v>Develop BHC specific Scenarios that are clearly linked to the RISK ID process and that are BHC specific</v>
      </c>
      <c r="I91" s="60" t="str">
        <f>Table2[[#This Row],[Proposed Date2]]</f>
        <v>TBD</v>
      </c>
      <c r="J91" s="62" t="str">
        <f>Table2[[#This Row],[Milestone 2 (If applicable)]]</f>
        <v>Develop model execution platform (for PPNR, Credit Loss, etc.)</v>
      </c>
      <c r="K91" s="60" t="str">
        <f>Table2[[#This Row],[Proposed Date3]]</f>
        <v>TBD</v>
      </c>
      <c r="L91" s="62" t="str">
        <f>Table2[[#This Row],[Milestone 3 (If applicable)]]</f>
        <v>Develop SAS balance-walk engine</v>
      </c>
      <c r="M91" s="60" t="str">
        <f>Table2[[#This Row],[Proposed Date4]]</f>
        <v>TBD</v>
      </c>
      <c r="N91" s="60"/>
      <c r="O91" s="60"/>
      <c r="P91" s="60"/>
      <c r="Q91" s="60"/>
      <c r="R91" s="31">
        <f>Table2[[#This Row],[Level of Effort/Complexity]]</f>
        <v>0</v>
      </c>
      <c r="S91" s="31">
        <f>Table2[[#This Row],[Delivery Risk]]</f>
        <v>0</v>
      </c>
      <c r="T91" s="31">
        <f>Table2[[#This Row],[Resources Required]]</f>
        <v>0</v>
      </c>
    </row>
    <row r="92" spans="1:21" ht="33.75" x14ac:dyDescent="0.2">
      <c r="A92" s="13" t="s">
        <v>1</v>
      </c>
      <c r="B92" s="13" t="str">
        <f>Table2[[#This Row],[Initiative]]</f>
        <v>Capital Management</v>
      </c>
      <c r="C92" s="30" t="str">
        <f>Table2[[#This Row],[Priority]]</f>
        <v>Develop granular forecast of baseline and stress scenarios to test capital adequacy, incorporating IHC entities</v>
      </c>
      <c r="D92" s="30" t="str">
        <f>Table2[[#This Row],[Deliverable]]</f>
        <v>Base and stress forecasts for each IHC entity</v>
      </c>
      <c r="E92" s="13" t="str">
        <f>Table2[[#This Row],[Owner]]</f>
        <v>TBD</v>
      </c>
      <c r="F92" s="60" t="str">
        <f>Table2[[#This Row],[Proposed Date]]</f>
        <v>TBD</v>
      </c>
      <c r="G92" s="60" t="str">
        <f>Table2[[#This Row],[IT Dependency (Y/N)]]</f>
        <v>No</v>
      </c>
      <c r="H92" s="62" t="str">
        <f>Table2[[#This Row],[Milestone 1]]</f>
        <v>Communicate modeling strategy</v>
      </c>
      <c r="I92" s="60" t="str">
        <f>Table2[[#This Row],[Proposed Date2]]</f>
        <v>TBD</v>
      </c>
      <c r="J92" s="62" t="str">
        <f>Table2[[#This Row],[Milestone 2 (If applicable)]]</f>
        <v>Develop forecasting processes for non-modeled line-items (PPNR)</v>
      </c>
      <c r="K92" s="60" t="str">
        <f>Table2[[#This Row],[Proposed Date3]]</f>
        <v>TBD</v>
      </c>
      <c r="L92" s="62" t="str">
        <f>Table2[[#This Row],[Milestone 3 (If applicable)]]</f>
        <v>Develop forecasting processes for non-modeled line-items (Credit)</v>
      </c>
      <c r="M92" s="60" t="str">
        <f>Table2[[#This Row],[Proposed Date4]]</f>
        <v>TBD</v>
      </c>
      <c r="N92" s="60" t="str">
        <f>Table2[[#This Row],[Milestone 4 (If applicable)]]</f>
        <v>Develop supporting documentation</v>
      </c>
      <c r="O92" s="60" t="str">
        <f>Table2[[#This Row],[Proposed Date5]]</f>
        <v>TBD</v>
      </c>
      <c r="P92" s="60"/>
      <c r="Q92" s="60"/>
      <c r="R92" s="31">
        <f>Table2[[#This Row],[Level of Effort/Complexity]]</f>
        <v>0</v>
      </c>
      <c r="S92" s="31">
        <f>Table2[[#This Row],[Delivery Risk]]</f>
        <v>0</v>
      </c>
      <c r="T92" s="31">
        <f>Table2[[#This Row],[Resources Required]]</f>
        <v>0</v>
      </c>
    </row>
    <row r="93" spans="1:21" ht="67.5" x14ac:dyDescent="0.2">
      <c r="A93" s="13" t="s">
        <v>1</v>
      </c>
      <c r="B93" s="13" t="str">
        <f>Table2[[#This Row],[Initiative]]</f>
        <v>Capital Management</v>
      </c>
      <c r="C93" s="30" t="str">
        <f>Table2[[#This Row],[Priority]]</f>
        <v>Enhance the structure, transparency, and control of the process that produces capital forecasts, including validated models and assumptions, to ensure capital levels meet policy thresholds/ limits under normal and stressful conditions (where stressed conditions are specific to the BHC)</v>
      </c>
      <c r="D93" s="30" t="str">
        <f>Table2[[#This Row],[Deliverable]]</f>
        <v>Detailed E2E processes maps</v>
      </c>
      <c r="E93" s="13" t="str">
        <f>Table2[[#This Row],[Owner]]</f>
        <v>Bart Simon</v>
      </c>
      <c r="F93" s="60">
        <f>Table2[[#This Row],[Proposed Date]]</f>
        <v>42369</v>
      </c>
      <c r="G93" s="60" t="str">
        <f>Table2[[#This Row],[IT Dependency (Y/N)]]</f>
        <v>No</v>
      </c>
      <c r="H93" s="62" t="str">
        <f>Table2[[#This Row],[Milestone 1]]</f>
        <v>Build team for compilation of E2E process maps</v>
      </c>
      <c r="I93" s="60" t="str">
        <f>Table2[[#This Row],[Proposed Date2]]</f>
        <v>TBD</v>
      </c>
      <c r="J93" s="62"/>
      <c r="K93" s="60"/>
      <c r="L93" s="62"/>
      <c r="M93" s="60"/>
      <c r="N93" s="60"/>
      <c r="O93" s="60"/>
      <c r="P93" s="60"/>
      <c r="Q93" s="60"/>
    </row>
    <row r="94" spans="1:21" ht="67.5" x14ac:dyDescent="0.2">
      <c r="A94" s="13" t="s">
        <v>1</v>
      </c>
      <c r="B94" s="13" t="str">
        <f>Table2[[#This Row],[Initiative]]</f>
        <v>Capital Management</v>
      </c>
      <c r="C94" s="30" t="str">
        <f>Table2[[#This Row],[Priority]]</f>
        <v>Enhance the structure, transparency, and control of the process that produces capital forecasts, including validated models and assumptions, to ensure capital levels meet policy thresholds/ limits under normal and stressful conditions (where stressed conditions are specific to the BHC)</v>
      </c>
      <c r="D94" s="30" t="str">
        <f>Table2[[#This Row],[Deliverable]]</f>
        <v>Comprehensive Assessment from Internal Audit</v>
      </c>
      <c r="E94" s="13" t="str">
        <f>Table2[[#This Row],[Owner]]</f>
        <v>Vik Soni</v>
      </c>
      <c r="F94" s="60">
        <f>Table2[[#This Row],[Proposed Date]]</f>
        <v>42460</v>
      </c>
      <c r="G94" s="60" t="str">
        <f>Table2[[#This Row],[IT Dependency (Y/N)]]</f>
        <v>No</v>
      </c>
      <c r="H94" s="62"/>
      <c r="I94" s="60"/>
      <c r="J94" s="62"/>
      <c r="K94" s="60"/>
      <c r="L94" s="62"/>
      <c r="M94" s="60"/>
      <c r="N94" s="60"/>
      <c r="O94" s="60"/>
      <c r="P94" s="60"/>
      <c r="Q94" s="60"/>
    </row>
    <row r="95" spans="1:21" ht="67.5" x14ac:dyDescent="0.2">
      <c r="A95" s="13" t="s">
        <v>1</v>
      </c>
      <c r="B95" s="13" t="str">
        <f>Table2[[#This Row],[Initiative]]</f>
        <v>Capital Management</v>
      </c>
      <c r="C95" s="30" t="str">
        <f>Table2[[#This Row],[Priority]]</f>
        <v>Enhance the structure, transparency, and control of the process that produces capital forecasts, including validated models and assumptions, to ensure capital levels meet policy thresholds/ limits under normal and stressful conditions (where stressed conditions are specific to the BHC)</v>
      </c>
      <c r="D95" s="30" t="str">
        <f>Table2[[#This Row],[Deliverable]]</f>
        <v>Comprehensive Assessment from Internal Controls</v>
      </c>
      <c r="E95" s="13" t="str">
        <f>Table2[[#This Row],[Owner]]</f>
        <v>M. Munoz</v>
      </c>
      <c r="F95" s="60">
        <f>Table2[[#This Row],[Proposed Date]]</f>
        <v>42369</v>
      </c>
      <c r="G95" s="60" t="str">
        <f>Table2[[#This Row],[IT Dependency (Y/N)]]</f>
        <v>No</v>
      </c>
      <c r="H95" s="62">
        <f>Table2[[#This Row],[Milestone 1]]</f>
        <v>0</v>
      </c>
      <c r="I95" s="60">
        <f>Table2[[#This Row],[Proposed Date2]]</f>
        <v>0</v>
      </c>
      <c r="J95" s="62">
        <f>Table2[[#This Row],[Milestone 2 (If applicable)]]</f>
        <v>0</v>
      </c>
      <c r="K95" s="60">
        <f>Table2[[#This Row],[Proposed Date3]]</f>
        <v>0</v>
      </c>
      <c r="L95" s="62">
        <f>Table2[[#This Row],[Milestone 3 (If applicable)]]</f>
        <v>0</v>
      </c>
      <c r="M95" s="60">
        <f>Table2[[#This Row],[Proposed Date4]]</f>
        <v>0</v>
      </c>
      <c r="N95" s="60"/>
      <c r="O95" s="60"/>
      <c r="P95" s="60"/>
      <c r="Q95" s="60"/>
    </row>
    <row r="96" spans="1:21" ht="67.5" x14ac:dyDescent="0.2">
      <c r="A96" s="13" t="s">
        <v>1</v>
      </c>
      <c r="B96" s="13" t="str">
        <f>Table2[[#This Row],[Initiative]]</f>
        <v>Capital Management</v>
      </c>
      <c r="C96" s="30" t="str">
        <f>Table2[[#This Row],[Priority]]</f>
        <v>Enhance the structure, transparency, and control of the process that produces capital forecasts, including validated models and assumptions, to ensure capital levels meet policy thresholds/ limits under normal and stressful conditions (where stressed conditions are specific to the BHC)</v>
      </c>
      <c r="D96" s="30" t="str">
        <f>Table2[[#This Row],[Deliverable]]</f>
        <v>Model Validation / MRM</v>
      </c>
      <c r="E96" s="13" t="str">
        <f>Table2[[#This Row],[Owner]]</f>
        <v>TBD</v>
      </c>
      <c r="F96" s="60" t="str">
        <f>Table2[[#This Row],[Proposed Date]]</f>
        <v>TBD</v>
      </c>
      <c r="G96" s="60" t="str">
        <f>Table2[[#This Row],[IT Dependency (Y/N)]]</f>
        <v>No</v>
      </c>
      <c r="H96" s="62">
        <f>Table2[[#This Row],[Milestone 1]]</f>
        <v>0</v>
      </c>
      <c r="I96" s="60">
        <f>Table2[[#This Row],[Proposed Date2]]</f>
        <v>0</v>
      </c>
      <c r="J96" s="62">
        <f>Table2[[#This Row],[Milestone 2 (If applicable)]]</f>
        <v>0</v>
      </c>
      <c r="K96" s="60">
        <f>Table2[[#This Row],[Proposed Date3]]</f>
        <v>0</v>
      </c>
      <c r="L96" s="62">
        <f>Table2[[#This Row],[Milestone 3 (If applicable)]]</f>
        <v>0</v>
      </c>
      <c r="M96" s="60">
        <f>Table2[[#This Row],[Proposed Date4]]</f>
        <v>0</v>
      </c>
      <c r="N96" s="60">
        <f>Table2[[#This Row],[Milestone 4 (If applicable)]]</f>
        <v>0</v>
      </c>
      <c r="O96" s="60">
        <f>Table2[[#This Row],[Proposed Date5]]</f>
        <v>0</v>
      </c>
      <c r="P96" s="60">
        <f>Table2[[#This Row],[Milestone 5 (If applicable)]]</f>
        <v>0</v>
      </c>
      <c r="Q96" s="60">
        <f>Table2[[#This Row],[Proposed Date6]]</f>
        <v>0</v>
      </c>
      <c r="R96" s="31">
        <f>Table2[[#This Row],[Level of Effort/Complexity]]</f>
        <v>0</v>
      </c>
      <c r="S96" s="31">
        <f>Table2[[#This Row],[Delivery Risk]]</f>
        <v>0</v>
      </c>
      <c r="T96" s="31">
        <f>Table2[[#This Row],[Resources Required]]</f>
        <v>0</v>
      </c>
    </row>
    <row r="97" spans="1:21" ht="45" x14ac:dyDescent="0.2">
      <c r="A97" s="13" t="s">
        <v>1</v>
      </c>
      <c r="B97" s="13" t="str">
        <f>Table2[[#This Row],[Initiative]]</f>
        <v>Capital Management</v>
      </c>
      <c r="C97" s="30" t="str">
        <f>Table2[[#This Row],[Priority]]</f>
        <v>Define and approve process for calculating RWA with appropriate governance, controls, and supporting documentation of RWA calculations, process and methodologies</v>
      </c>
      <c r="D97" s="30" t="str">
        <f>Table2[[#This Row],[Deliverable]]</f>
        <v>Increase the granularity of forecasting of on and off balance sheet product level information. This process will be extended to include all material IHCs for CCAR 2016 inclusion</v>
      </c>
      <c r="E97" s="13" t="str">
        <f>Table2[[#This Row],[Owner]]</f>
        <v>John Barris</v>
      </c>
      <c r="F97" s="60">
        <f>Table2[[#This Row],[Proposed Date]]</f>
        <v>42338</v>
      </c>
      <c r="G97" s="60" t="str">
        <f>Table2[[#This Row],[IT Dependency (Y/N)]]</f>
        <v>No</v>
      </c>
      <c r="H97" s="62" t="str">
        <f>Table2[[#This Row],[Milestone 1]]</f>
        <v>Management Control/Strategic Planning build out SAS forecasting models</v>
      </c>
      <c r="I97" s="60">
        <f>Table2[[#This Row],[Proposed Date2]]</f>
        <v>42277</v>
      </c>
      <c r="J97" s="62" t="str">
        <f>Table2[[#This Row],[Milestone 2 (If applicable)]]</f>
        <v>SAS Models validated</v>
      </c>
      <c r="K97" s="60">
        <f>Table2[[#This Row],[Proposed Date3]]</f>
        <v>42369</v>
      </c>
      <c r="L97" s="62" t="str">
        <f>Table2[[#This Row],[Milestone 3 (If applicable)]]</f>
        <v>GAP level of forecasts with RWA needed levels</v>
      </c>
      <c r="M97" s="60">
        <f>Table2[[#This Row],[Proposed Date4]]</f>
        <v>42307</v>
      </c>
      <c r="N97" s="60" t="str">
        <f>Table2[[#This Row],[Milestone 4 (If applicable)]]</f>
        <v>Develop any methodologies or assumptions for gaps and obtain governance approvals</v>
      </c>
      <c r="O97" s="60">
        <f>Table2[[#This Row],[Proposed Date5]]</f>
        <v>42369</v>
      </c>
      <c r="P97" s="60">
        <f>Table2[[#This Row],[Milestone 5 (If applicable)]]</f>
        <v>0</v>
      </c>
      <c r="Q97" s="60">
        <f>Table2[[#This Row],[Proposed Date6]]</f>
        <v>0</v>
      </c>
      <c r="R97" s="31" t="str">
        <f>Table2[[#This Row],[Level of Effort/Complexity]]</f>
        <v>Medium</v>
      </c>
      <c r="S97" s="31" t="str">
        <f>Table2[[#This Row],[Delivery Risk]]</f>
        <v>Low</v>
      </c>
      <c r="T97" s="31" t="str">
        <f>Table2[[#This Row],[Resources Required]]</f>
        <v>No</v>
      </c>
    </row>
    <row r="98" spans="1:21" ht="45" x14ac:dyDescent="0.2">
      <c r="A98" s="13" t="s">
        <v>1</v>
      </c>
      <c r="B98" s="13" t="str">
        <f>Table2[[#This Row],[Initiative]]</f>
        <v>Capital Management</v>
      </c>
      <c r="C98" s="30" t="str">
        <f>Table2[[#This Row],[Priority]]</f>
        <v>Define and approve process for calculating RWA with appropriate governance, controls, and supporting documentation of RWA calculations, process and methodologies</v>
      </c>
      <c r="D98" s="30" t="str">
        <f>Table2[[#This Row],[Deliverable]]</f>
        <v xml:space="preserve">Finalization of the Basel III methodology that is approved and fully documented and Forecasting methodology that is consistent with the final approved SHUSA Basel III methodology </v>
      </c>
      <c r="E98" s="13" t="str">
        <f>Table2[[#This Row],[Owner]]</f>
        <v>John Barris</v>
      </c>
      <c r="F98" s="60">
        <f>Table2[[#This Row],[Proposed Date]]</f>
        <v>42191</v>
      </c>
      <c r="G98" s="60" t="str">
        <f>Table2[[#This Row],[IT Dependency (Y/N)]]</f>
        <v>No</v>
      </c>
      <c r="H98" s="62" t="str">
        <f>Table2[[#This Row],[Milestone 1]]</f>
        <v>RCRD/Accounting to produce final Basel III methodology for numerator and denominator</v>
      </c>
      <c r="I98" s="60">
        <f>Table2[[#This Row],[Proposed Date2]]</f>
        <v>42095</v>
      </c>
      <c r="J98" s="62" t="str">
        <f>Table2[[#This Row],[Milestone 2 (If applicable)]]</f>
        <v>CPG to incorporate final Basel III methodology into forecasting</v>
      </c>
      <c r="K98" s="60">
        <f>Table2[[#This Row],[Proposed Date3]]</f>
        <v>42191</v>
      </c>
      <c r="L98" s="62" t="str">
        <f>Table2[[#This Row],[Milestone 3 (If applicable)]]</f>
        <v>Update forecasting documentation obtain final approval</v>
      </c>
      <c r="M98" s="60">
        <f>Table2[[#This Row],[Proposed Date4]]</f>
        <v>42191</v>
      </c>
      <c r="N98" s="60"/>
      <c r="O98" s="60"/>
      <c r="P98" s="60"/>
      <c r="Q98" s="60"/>
      <c r="R98" s="31" t="str">
        <f>Table2[[#This Row],[Level of Effort/Complexity]]</f>
        <v>Medium</v>
      </c>
      <c r="S98" s="31" t="str">
        <f>Table2[[#This Row],[Delivery Risk]]</f>
        <v>Medium</v>
      </c>
      <c r="T98" s="31" t="str">
        <f>Table2[[#This Row],[Resources Required]]</f>
        <v>No</v>
      </c>
    </row>
    <row r="99" spans="1:21" ht="45" x14ac:dyDescent="0.2">
      <c r="A99" s="13" t="s">
        <v>1</v>
      </c>
      <c r="B99" s="13" t="str">
        <f>Table2[[#This Row],[Initiative]]</f>
        <v>Capital Management</v>
      </c>
      <c r="C99" s="30" t="str">
        <f>Table2[[#This Row],[Priority]]</f>
        <v>Define and approve process for calculating RWA with appropriate governance, controls, and supporting documentation of RWA calculations, process and methodologies</v>
      </c>
      <c r="D99" s="30" t="str">
        <f>Table2[[#This Row],[Deliverable]]</f>
        <v>Internal Audit to review the RWA methodology for both actuals and forecasts for CCAR 2016</v>
      </c>
      <c r="E99" s="13" t="str">
        <f>Table2[[#This Row],[Owner]]</f>
        <v>John Barris</v>
      </c>
      <c r="F99" s="60">
        <f>Table2[[#This Row],[Proposed Date]]</f>
        <v>42369</v>
      </c>
      <c r="G99" s="60" t="str">
        <f>Table2[[#This Row],[IT Dependency (Y/N)]]</f>
        <v>No</v>
      </c>
      <c r="H99" s="62" t="str">
        <f>Table2[[#This Row],[Milestone 1]]</f>
        <v>Review of Actual methodology for RWA</v>
      </c>
      <c r="I99" s="60">
        <f>Table2[[#This Row],[Proposed Date2]]</f>
        <v>42156</v>
      </c>
      <c r="J99" s="62" t="str">
        <f>Table2[[#This Row],[Milestone 2 (If applicable)]]</f>
        <v>Review of forecasting methodology for Forecasting</v>
      </c>
      <c r="K99" s="60">
        <f>Table2[[#This Row],[Proposed Date3]]</f>
        <v>42369</v>
      </c>
      <c r="L99" s="62">
        <f>Table2[[#This Row],[Milestone 3 (If applicable)]]</f>
        <v>0</v>
      </c>
      <c r="M99" s="60">
        <f>Table2[[#This Row],[Proposed Date4]]</f>
        <v>0</v>
      </c>
      <c r="N99" s="60">
        <f>Table2[[#This Row],[Milestone 4 (If applicable)]]</f>
        <v>0</v>
      </c>
      <c r="O99" s="60">
        <f>Table2[[#This Row],[Proposed Date5]]</f>
        <v>0</v>
      </c>
      <c r="P99" s="60"/>
      <c r="Q99" s="60"/>
    </row>
    <row r="100" spans="1:21" ht="45" x14ac:dyDescent="0.2">
      <c r="A100" s="13" t="s">
        <v>1</v>
      </c>
      <c r="B100" s="13" t="str">
        <f>Table2[[#This Row],[Initiative]]</f>
        <v>Capital Management</v>
      </c>
      <c r="C100" s="30" t="str">
        <f>Table2[[#This Row],[Priority]]</f>
        <v>Define and approve process for calculating RWA with appropriate governance, controls, and supporting documentation of RWA calculations, process and methodologies</v>
      </c>
      <c r="D100" s="30" t="str">
        <f>Table2[[#This Row],[Deliverable]]</f>
        <v>RWA methodology will be well documented and all assumptions will be approved by the appropriate governance committees prior to use, including validated SSFA methodology developed and run by 3rd party external vendor</v>
      </c>
      <c r="E100" s="13" t="str">
        <f>Table2[[#This Row],[Owner]]</f>
        <v>John Barris</v>
      </c>
      <c r="F100" s="60">
        <f>Table2[[#This Row],[Proposed Date]]</f>
        <v>42369</v>
      </c>
      <c r="G100" s="60" t="str">
        <f>Table2[[#This Row],[IT Dependency (Y/N)]]</f>
        <v>No</v>
      </c>
      <c r="H100" s="62" t="str">
        <f>Table2[[#This Row],[Milestone 1]]</f>
        <v>Obtain approval for SSFA 3rd Party Vendor</v>
      </c>
      <c r="I100" s="60">
        <f>Table2[[#This Row],[Proposed Date2]]</f>
        <v>42216</v>
      </c>
      <c r="J100" s="62" t="str">
        <f>Table2[[#This Row],[Milestone 2 (If applicable)]]</f>
        <v>Vendor to develop methodology with CPG</v>
      </c>
      <c r="K100" s="60">
        <f>Table2[[#This Row],[Proposed Date3]]</f>
        <v>42277</v>
      </c>
      <c r="L100" s="62" t="str">
        <f>Table2[[#This Row],[Milestone 3 (If applicable)]]</f>
        <v>MRM to validate SSFA models</v>
      </c>
      <c r="M100" s="60">
        <f>Table2[[#This Row],[Proposed Date4]]</f>
        <v>42369</v>
      </c>
      <c r="N100" s="60" t="str">
        <f>Table2[[#This Row],[Milestone 4 (If applicable)]]</f>
        <v>Provide Cusips and produce results</v>
      </c>
      <c r="O100" s="60">
        <f>Table2[[#This Row],[Proposed Date5]]</f>
        <v>42430</v>
      </c>
      <c r="P100" s="60">
        <f>Table2[[#This Row],[Milestone 5 (If applicable)]]</f>
        <v>0</v>
      </c>
      <c r="Q100" s="60">
        <f>Table2[[#This Row],[Proposed Date6]]</f>
        <v>0</v>
      </c>
    </row>
    <row r="101" spans="1:21" ht="45" x14ac:dyDescent="0.2">
      <c r="A101" s="13" t="s">
        <v>1</v>
      </c>
      <c r="B101" s="13" t="str">
        <f>Table2[[#This Row],[Initiative]]</f>
        <v>Capital Management</v>
      </c>
      <c r="C101" s="30" t="str">
        <f>Table2[[#This Row],[Priority]]</f>
        <v>Define and approve process for calculating RWA with appropriate governance, controls, and supporting documentation of RWA calculations, process and methodologies</v>
      </c>
      <c r="D101" s="30" t="str">
        <f>Table2[[#This Row],[Deliverable]]</f>
        <v>Implement a framework for RWA sensitivity analysis and back testing for CCAR 2016 that is well documented</v>
      </c>
      <c r="E101" s="13" t="str">
        <f>Table2[[#This Row],[Owner]]</f>
        <v>John Barris</v>
      </c>
      <c r="F101" s="60">
        <f>Table2[[#This Row],[Proposed Date]]</f>
        <v>42464</v>
      </c>
      <c r="G101" s="60" t="str">
        <f>Table2[[#This Row],[IT Dependency (Y/N)]]</f>
        <v>No</v>
      </c>
      <c r="H101" s="62" t="str">
        <f>Table2[[#This Row],[Milestone 1]]</f>
        <v>Develop necessary analysis and back testing needs</v>
      </c>
      <c r="I101" s="60">
        <f>Table2[[#This Row],[Proposed Date2]]</f>
        <v>42277</v>
      </c>
      <c r="J101" s="62" t="str">
        <f>Table2[[#This Row],[Milestone 2 (If applicable)]]</f>
        <v>Gap needs to abilities</v>
      </c>
      <c r="K101" s="60">
        <f>Table2[[#This Row],[Proposed Date3]]</f>
        <v>42307</v>
      </c>
      <c r="L101" s="62" t="str">
        <f>Table2[[#This Row],[Milestone 3 (If applicable)]]</f>
        <v>Develop plan for analysis and back testing for CCAR 2016</v>
      </c>
      <c r="M101" s="60">
        <f>Table2[[#This Row],[Proposed Date4]]</f>
        <v>42369</v>
      </c>
      <c r="N101" s="60" t="str">
        <f>Table2[[#This Row],[Milestone 4 (If applicable)]]</f>
        <v>Document results of analysis and back testing</v>
      </c>
      <c r="O101" s="60">
        <f>Table2[[#This Row],[Proposed Date5]]</f>
        <v>42098</v>
      </c>
      <c r="P101" s="60">
        <f>Table2[[#This Row],[Milestone 5 (If applicable)]]</f>
        <v>0</v>
      </c>
      <c r="Q101" s="60">
        <f>Table2[[#This Row],[Proposed Date6]]</f>
        <v>0</v>
      </c>
    </row>
    <row r="102" spans="1:21" ht="45" x14ac:dyDescent="0.2">
      <c r="A102" s="13" t="s">
        <v>1</v>
      </c>
      <c r="B102" s="13" t="str">
        <f>Table2[[#This Row],[Initiative]]</f>
        <v>Capital Management</v>
      </c>
      <c r="C102" s="30" t="str">
        <f>Table2[[#This Row],[Priority]]</f>
        <v>Define and approve process for calculating RWA with appropriate governance, controls, and supporting documentation of RWA calculations, process and methodologies</v>
      </c>
      <c r="D102" s="30" t="str">
        <f>Table2[[#This Row],[Deliverable]]</f>
        <v>RWA process will be reviewed and tested by internal controls for CCAR 2016</v>
      </c>
      <c r="E102" s="13" t="str">
        <f>Table2[[#This Row],[Owner]]</f>
        <v>John Barris</v>
      </c>
      <c r="F102" s="60">
        <f>Table2[[#This Row],[Proposed Date]]</f>
        <v>42460</v>
      </c>
      <c r="G102" s="60" t="str">
        <f>Table2[[#This Row],[IT Dependency (Y/N)]]</f>
        <v>No</v>
      </c>
      <c r="H102" s="62" t="str">
        <f>Table2[[#This Row],[Milestone 1]]</f>
        <v>Work with IC to produce necessary RWA control framework</v>
      </c>
      <c r="I102" s="60">
        <f>Table2[[#This Row],[Proposed Date2]]</f>
        <v>42215</v>
      </c>
      <c r="J102" s="62" t="str">
        <f>Table2[[#This Row],[Milestone 2 (If applicable)]]</f>
        <v>Add controls into the RWA process as outlined</v>
      </c>
      <c r="K102" s="60">
        <f>Table2[[#This Row],[Proposed Date3]]</f>
        <v>42369</v>
      </c>
      <c r="L102" s="62" t="str">
        <f>Table2[[#This Row],[Milestone 3 (If applicable)]]</f>
        <v>Produce RWA for CCAR 2016</v>
      </c>
      <c r="M102" s="60">
        <f>Table2[[#This Row],[Proposed Date4]]</f>
        <v>42464</v>
      </c>
      <c r="N102" s="60" t="str">
        <f>Table2[[#This Row],[Milestone 4 (If applicable)]]</f>
        <v>IC to conduct control test</v>
      </c>
      <c r="O102" s="60">
        <f>Table2[[#This Row],[Proposed Date5]]</f>
        <v>42520</v>
      </c>
      <c r="P102" s="60"/>
      <c r="Q102" s="60"/>
      <c r="R102" s="31" t="str">
        <f>Table2[[#This Row],[Level of Effort/Complexity]]</f>
        <v>Low</v>
      </c>
      <c r="S102" s="31" t="str">
        <f>Table2[[#This Row],[Delivery Risk]]</f>
        <v>Low</v>
      </c>
      <c r="T102" s="31" t="str">
        <f>Table2[[#This Row],[Resources Required]]</f>
        <v>No</v>
      </c>
    </row>
    <row r="103" spans="1:21" ht="22.5" x14ac:dyDescent="0.2">
      <c r="A103" s="13" t="s">
        <v>1</v>
      </c>
      <c r="B103" s="13" t="str">
        <f>Table2[[#This Row],[Initiative]]</f>
        <v>Capital Management</v>
      </c>
      <c r="C103" s="30" t="str">
        <f>Table2[[#This Row],[Priority]]</f>
        <v>Improve financial analysis at consolidated and legal entity view</v>
      </c>
      <c r="D103" s="30" t="str">
        <f>Table2[[#This Row],[Deliverable]]</f>
        <v xml:space="preserve">Review of Previous Capital Plan with comments on areas for improvement </v>
      </c>
      <c r="E103" s="13" t="str">
        <f>Table2[[#This Row],[Owner]]</f>
        <v>Bart Simon</v>
      </c>
      <c r="F103" s="60">
        <f>Table2[[#This Row],[Proposed Date]]</f>
        <v>42156</v>
      </c>
      <c r="G103" s="60" t="str">
        <f>Table2[[#This Row],[IT Dependency (Y/N)]]</f>
        <v>No</v>
      </c>
      <c r="H103" s="62"/>
      <c r="I103" s="60"/>
      <c r="J103" s="62"/>
      <c r="K103" s="60"/>
      <c r="L103" s="62"/>
      <c r="M103" s="60"/>
      <c r="N103" s="60"/>
      <c r="O103" s="60"/>
      <c r="P103" s="60"/>
      <c r="Q103" s="60"/>
    </row>
    <row r="104" spans="1:21" ht="22.5" x14ac:dyDescent="0.2">
      <c r="A104" s="13" t="s">
        <v>1</v>
      </c>
      <c r="B104" s="13" t="str">
        <f>Table2[[#This Row],[Initiative]]</f>
        <v>Capital Management</v>
      </c>
      <c r="C104" s="30" t="str">
        <f>Table2[[#This Row],[Priority]]</f>
        <v>Improve financial analysis at consolidated and legal entity view</v>
      </c>
      <c r="D104" s="30" t="str">
        <f>Table2[[#This Row],[Deliverable]]</f>
        <v>Consolidated and legal entity historical results in Planning Tree delivered</v>
      </c>
      <c r="E104" s="13" t="str">
        <f>Table2[[#This Row],[Owner]]</f>
        <v>TBD</v>
      </c>
      <c r="F104" s="60" t="str">
        <f>Table2[[#This Row],[Proposed Date]]</f>
        <v>TBD</v>
      </c>
      <c r="G104" s="60" t="str">
        <f>Table2[[#This Row],[IT Dependency (Y/N)]]</f>
        <v>Yes</v>
      </c>
      <c r="H104" s="62"/>
      <c r="I104" s="60"/>
      <c r="J104" s="62"/>
      <c r="K104" s="60"/>
      <c r="L104" s="62"/>
      <c r="M104" s="60"/>
      <c r="N104" s="60"/>
      <c r="O104" s="60"/>
      <c r="P104" s="60"/>
      <c r="Q104" s="60"/>
    </row>
    <row r="105" spans="1:21" ht="22.5" x14ac:dyDescent="0.2">
      <c r="A105" s="13" t="s">
        <v>1</v>
      </c>
      <c r="B105" s="13" t="str">
        <f>Table2[[#This Row],[Initiative]]</f>
        <v>Capital Management</v>
      </c>
      <c r="C105" s="30" t="str">
        <f>Table2[[#This Row],[Priority]]</f>
        <v>Improve financial analysis at consolidated and legal entity view</v>
      </c>
      <c r="D105" s="30" t="str">
        <f>Table2[[#This Row],[Deliverable]]</f>
        <v>Strategic plan at consolidated and legal entity in Planning Tree</v>
      </c>
      <c r="E105" s="13" t="str">
        <f>Table2[[#This Row],[Owner]]</f>
        <v>D. Budington</v>
      </c>
      <c r="F105" s="60" t="str">
        <f>Table2[[#This Row],[Proposed Date]]</f>
        <v>TBD</v>
      </c>
      <c r="G105" s="60" t="str">
        <f>Table2[[#This Row],[IT Dependency (Y/N)]]</f>
        <v>Yes</v>
      </c>
      <c r="H105" s="62"/>
      <c r="I105" s="60"/>
      <c r="J105" s="62"/>
      <c r="K105" s="60"/>
      <c r="L105" s="62"/>
      <c r="M105" s="60"/>
      <c r="N105" s="60"/>
      <c r="O105" s="60"/>
      <c r="P105" s="60"/>
      <c r="Q105" s="60"/>
    </row>
    <row r="106" spans="1:21" ht="22.5" x14ac:dyDescent="0.2">
      <c r="A106" s="13" t="s">
        <v>1</v>
      </c>
      <c r="B106" s="13" t="str">
        <f>Table2[[#This Row],[Initiative]]</f>
        <v>Capital Management</v>
      </c>
      <c r="C106" s="30" t="str">
        <f>Table2[[#This Row],[Priority]]</f>
        <v>Improve financial analysis at consolidated and legal entity view</v>
      </c>
      <c r="D106" s="30" t="str">
        <f>Table2[[#This Row],[Deliverable]]</f>
        <v>Baseline and Stress at consolidated and legal entity in Planning Tree</v>
      </c>
      <c r="E106" s="13" t="str">
        <f>Table2[[#This Row],[Owner]]</f>
        <v>John Barris</v>
      </c>
      <c r="F106" s="60" t="str">
        <f>Table2[[#This Row],[Proposed Date]]</f>
        <v>TBD</v>
      </c>
      <c r="G106" s="60" t="str">
        <f>Table2[[#This Row],[IT Dependency (Y/N)]]</f>
        <v>Yes</v>
      </c>
      <c r="H106" s="62">
        <f>Table2[[#This Row],[Milestone 1]]</f>
        <v>0</v>
      </c>
      <c r="I106" s="60">
        <f>Table2[[#This Row],[Proposed Date2]]</f>
        <v>0</v>
      </c>
      <c r="J106" s="62">
        <f>Table2[[#This Row],[Milestone 2 (If applicable)]]</f>
        <v>0</v>
      </c>
      <c r="K106" s="60">
        <f>Table2[[#This Row],[Proposed Date3]]</f>
        <v>0</v>
      </c>
      <c r="L106" s="62">
        <f>Table2[[#This Row],[Milestone 3 (If applicable)]]</f>
        <v>0</v>
      </c>
      <c r="M106" s="60">
        <f>Table2[[#This Row],[Proposed Date4]]</f>
        <v>0</v>
      </c>
      <c r="N106" s="60">
        <f>Table2[[#This Row],[Milestone 4 (If applicable)]]</f>
        <v>0</v>
      </c>
      <c r="O106" s="60">
        <f>Table2[[#This Row],[Proposed Date5]]</f>
        <v>0</v>
      </c>
      <c r="P106" s="60"/>
      <c r="Q106" s="60"/>
      <c r="R106" s="31" t="str">
        <f>Table2[[#This Row],[Level of Effort/Complexity]]</f>
        <v>High</v>
      </c>
      <c r="S106" s="31" t="str">
        <f>Table2[[#This Row],[Delivery Risk]]</f>
        <v>High</v>
      </c>
      <c r="T106" s="31" t="str">
        <f>Table2[[#This Row],[Resources Required]]</f>
        <v>Yes</v>
      </c>
    </row>
    <row r="107" spans="1:21" ht="22.5" x14ac:dyDescent="0.2">
      <c r="A107" s="13" t="s">
        <v>1</v>
      </c>
      <c r="B107" s="13" t="str">
        <f>Table2[[#This Row],[Initiative]]</f>
        <v>Capital Management</v>
      </c>
      <c r="C107" s="30" t="str">
        <f>Table2[[#This Row],[Priority]]</f>
        <v>Improve financial analysis at consolidated and legal entity view</v>
      </c>
      <c r="D107" s="30" t="str">
        <f>Table2[[#This Row],[Deliverable]]</f>
        <v>Financial analysis in Capital Plan</v>
      </c>
      <c r="E107" s="13" t="str">
        <f>Table2[[#This Row],[Owner]]</f>
        <v>John Barris</v>
      </c>
      <c r="F107" s="60" t="str">
        <f>Table2[[#This Row],[Proposed Date]]</f>
        <v>TBD</v>
      </c>
      <c r="G107" s="60" t="str">
        <f>Table2[[#This Row],[IT Dependency (Y/N)]]</f>
        <v>Yes</v>
      </c>
      <c r="H107" s="62" t="str">
        <f>Table2[[#This Row],[Milestone 1]]</f>
        <v>Determine roles and review expectations</v>
      </c>
      <c r="I107" s="60" t="str">
        <f>Table2[[#This Row],[Proposed Date2]]</f>
        <v>TBD</v>
      </c>
      <c r="J107" s="62" t="str">
        <f>Table2[[#This Row],[Milestone 2 (If applicable)]]</f>
        <v>Establish "team" for review</v>
      </c>
      <c r="K107" s="60" t="str">
        <f>Table2[[#This Row],[Proposed Date3]]</f>
        <v>TBD</v>
      </c>
      <c r="L107" s="62" t="str">
        <f>Table2[[#This Row],[Milestone 3 (If applicable)]]</f>
        <v>Preplan all charts graphs</v>
      </c>
      <c r="M107" s="60" t="str">
        <f>Table2[[#This Row],[Proposed Date4]]</f>
        <v>TBD</v>
      </c>
      <c r="N107" s="60"/>
      <c r="O107" s="60"/>
      <c r="P107" s="60"/>
      <c r="Q107" s="60"/>
      <c r="R107" s="31" t="str">
        <f>Table2[[#This Row],[Level of Effort/Complexity]]</f>
        <v>Medium</v>
      </c>
      <c r="S107" s="31" t="str">
        <f>Table2[[#This Row],[Delivery Risk]]</f>
        <v>Medium</v>
      </c>
      <c r="T107" s="31" t="str">
        <f>Table2[[#This Row],[Resources Required]]</f>
        <v>Yes</v>
      </c>
      <c r="U107" s="54" t="e">
        <f>#REF!</f>
        <v>#REF!</v>
      </c>
    </row>
    <row r="108" spans="1:21" ht="22.5" x14ac:dyDescent="0.2">
      <c r="A108" s="13" t="s">
        <v>1</v>
      </c>
      <c r="B108" s="13" t="str">
        <f>Table2[[#This Row],[Initiative]]</f>
        <v>Capital Management</v>
      </c>
      <c r="C108" s="30" t="str">
        <f>Table2[[#This Row],[Priority]]</f>
        <v>Establish enhanced monthly capital reporting / tracking</v>
      </c>
      <c r="D108" s="30" t="str">
        <f>Table2[[#This Row],[Deliverable]]</f>
        <v>Develop / Enhance Monthly Report</v>
      </c>
      <c r="E108" s="13" t="str">
        <f>Table2[[#This Row],[Owner]]</f>
        <v>John Barris</v>
      </c>
      <c r="F108" s="60" t="str">
        <f>Table2[[#This Row],[Proposed Date]]</f>
        <v>TBD</v>
      </c>
      <c r="G108" s="60" t="str">
        <f>Table2[[#This Row],[IT Dependency (Y/N)]]</f>
        <v>No</v>
      </c>
      <c r="H108" s="62" t="str">
        <f>Table2[[#This Row],[Milestone 1]]</f>
        <v>Gap Current Report to Management Needs</v>
      </c>
      <c r="I108" s="60" t="str">
        <f>Table2[[#This Row],[Proposed Date2]]</f>
        <v>TBD</v>
      </c>
      <c r="J108" s="62" t="str">
        <f>Table2[[#This Row],[Milestone 2 (If applicable)]]</f>
        <v>Develop remediation plan for executions</v>
      </c>
      <c r="K108" s="60" t="str">
        <f>Table2[[#This Row],[Proposed Date3]]</f>
        <v>TBD</v>
      </c>
      <c r="L108" s="62"/>
      <c r="M108" s="60"/>
      <c r="N108" s="60"/>
      <c r="O108" s="60"/>
      <c r="P108" s="60"/>
      <c r="Q108" s="60"/>
      <c r="R108" s="31">
        <f>Table2[[#This Row],[Level of Effort/Complexity]]</f>
        <v>0</v>
      </c>
      <c r="S108" s="31">
        <f>Table2[[#This Row],[Delivery Risk]]</f>
        <v>0</v>
      </c>
      <c r="T108" s="31">
        <f>Table2[[#This Row],[Resources Required]]</f>
        <v>0</v>
      </c>
    </row>
    <row r="109" spans="1:21" ht="22.5" x14ac:dyDescent="0.2">
      <c r="A109" s="13" t="s">
        <v>1</v>
      </c>
      <c r="B109" s="13" t="str">
        <f>Table2[[#This Row],[Initiative]]</f>
        <v>Capital Management</v>
      </c>
      <c r="C109" s="30" t="str">
        <f>Table2[[#This Row],[Priority]]</f>
        <v>Establish enhanced monthly capital reporting / tracking</v>
      </c>
      <c r="D109" s="30" t="str">
        <f>Table2[[#This Row],[Deliverable]]</f>
        <v>Align to GL and RCRD</v>
      </c>
      <c r="E109" s="13" t="str">
        <f>Table2[[#This Row],[Owner]]</f>
        <v>John Barris</v>
      </c>
      <c r="F109" s="60" t="str">
        <f>Table2[[#This Row],[Proposed Date]]</f>
        <v>TBD</v>
      </c>
      <c r="G109" s="60" t="str">
        <f>Table2[[#This Row],[IT Dependency (Y/N)]]</f>
        <v>Yes</v>
      </c>
      <c r="H109" s="62" t="str">
        <f>Table2[[#This Row],[Milestone 1]]</f>
        <v>Integrate Proforma forecast for monthly cycle</v>
      </c>
      <c r="I109" s="60">
        <f>Table2[[#This Row],[Proposed Date2]]</f>
        <v>42095</v>
      </c>
      <c r="J109" s="62" t="str">
        <f>Table2[[#This Row],[Milestone 2 (If applicable)]]</f>
        <v>Align to GL through Essbase</v>
      </c>
      <c r="K109" s="60" t="str">
        <f>Table2[[#This Row],[Proposed Date3]]</f>
        <v>TBD</v>
      </c>
      <c r="L109" s="62">
        <f>Table2[[#This Row],[Milestone 3 (If applicable)]]</f>
        <v>0</v>
      </c>
      <c r="M109" s="60">
        <f>Table2[[#This Row],[Proposed Date4]]</f>
        <v>0</v>
      </c>
      <c r="N109" s="60">
        <f>Table2[[#This Row],[Milestone 4 (If applicable)]]</f>
        <v>0</v>
      </c>
      <c r="O109" s="60">
        <f>Table2[[#This Row],[Proposed Date5]]</f>
        <v>0</v>
      </c>
      <c r="P109" s="60"/>
      <c r="Q109" s="60"/>
      <c r="R109" s="31">
        <f>Table2[[#This Row],[Level of Effort/Complexity]]</f>
        <v>0</v>
      </c>
      <c r="S109" s="31">
        <f>Table2[[#This Row],[Delivery Risk]]</f>
        <v>0</v>
      </c>
      <c r="T109" s="31">
        <f>Table2[[#This Row],[Resources Required]]</f>
        <v>0</v>
      </c>
    </row>
    <row r="110" spans="1:21" ht="22.5" x14ac:dyDescent="0.2">
      <c r="A110" s="13" t="s">
        <v>1</v>
      </c>
      <c r="B110" s="13" t="str">
        <f>Table2[[#This Row],[Initiative]]</f>
        <v>Capital Management</v>
      </c>
      <c r="C110" s="30" t="str">
        <f>Table2[[#This Row],[Priority]]</f>
        <v>Establish enhanced monthly capital reporting / tracking</v>
      </c>
      <c r="D110" s="30" t="str">
        <f>Table2[[#This Row],[Deliverable]]</f>
        <v>Enhance with Current Capital LOB Allocations</v>
      </c>
      <c r="E110" s="13" t="str">
        <f>Table2[[#This Row],[Owner]]</f>
        <v>John Barris</v>
      </c>
      <c r="F110" s="60" t="str">
        <f>Table2[[#This Row],[Proposed Date]]</f>
        <v>TBD</v>
      </c>
      <c r="G110" s="60" t="str">
        <f>Table2[[#This Row],[IT Dependency (Y/N)]]</f>
        <v>No</v>
      </c>
      <c r="H110" s="62" t="str">
        <f>Table2[[#This Row],[Milestone 1]]</f>
        <v>Integrate LOB allocations into report</v>
      </c>
      <c r="I110" s="60" t="str">
        <f>Table2[[#This Row],[Proposed Date2]]</f>
        <v>TBD</v>
      </c>
      <c r="J110" s="62">
        <f>Table2[[#This Row],[Milestone 2 (If applicable)]]</f>
        <v>0</v>
      </c>
      <c r="K110" s="60">
        <f>Table2[[#This Row],[Proposed Date3]]</f>
        <v>0</v>
      </c>
      <c r="L110" s="62">
        <f>Table2[[#This Row],[Milestone 3 (If applicable)]]</f>
        <v>0</v>
      </c>
      <c r="M110" s="60">
        <f>Table2[[#This Row],[Proposed Date4]]</f>
        <v>0</v>
      </c>
      <c r="N110" s="60">
        <f>Table2[[#This Row],[Milestone 4 (If applicable)]]</f>
        <v>0</v>
      </c>
      <c r="O110" s="60">
        <f>Table2[[#This Row],[Proposed Date5]]</f>
        <v>0</v>
      </c>
      <c r="P110" s="60"/>
      <c r="Q110" s="60"/>
      <c r="R110" s="31">
        <f>Table2[[#This Row],[Level of Effort/Complexity]]</f>
        <v>0</v>
      </c>
      <c r="S110" s="31">
        <f>Table2[[#This Row],[Delivery Risk]]</f>
        <v>0</v>
      </c>
      <c r="T110" s="31">
        <f>Table2[[#This Row],[Resources Required]]</f>
        <v>0</v>
      </c>
    </row>
    <row r="111" spans="1:21" ht="22.5" x14ac:dyDescent="0.2">
      <c r="A111" s="13" t="s">
        <v>1</v>
      </c>
      <c r="B111" s="13" t="str">
        <f>Table2[[#This Row],[Initiative]]</f>
        <v>Capital Management</v>
      </c>
      <c r="C111" s="30" t="str">
        <f>Table2[[#This Row],[Priority]]</f>
        <v>Establish enhanced monthly capital reporting / tracking</v>
      </c>
      <c r="D111" s="30" t="str">
        <f>Table2[[#This Row],[Deliverable]]</f>
        <v>Develop forecasting ability with Stress overlays</v>
      </c>
      <c r="E111" s="13" t="str">
        <f>Table2[[#This Row],[Owner]]</f>
        <v>John Barris</v>
      </c>
      <c r="F111" s="60" t="str">
        <f>Table2[[#This Row],[Proposed Date]]</f>
        <v>TBD</v>
      </c>
      <c r="G111" s="60" t="str">
        <f>Table2[[#This Row],[IT Dependency (Y/N)]]</f>
        <v>No</v>
      </c>
      <c r="H111" s="62" t="str">
        <f>Table2[[#This Row],[Milestone 1]]</f>
        <v>Develop process to use monthly actuals to true up forecast</v>
      </c>
      <c r="I111" s="60" t="str">
        <f>Table2[[#This Row],[Proposed Date2]]</f>
        <v>TBD</v>
      </c>
      <c r="J111" s="62" t="str">
        <f>Table2[[#This Row],[Milestone 2 (If applicable)]]</f>
        <v xml:space="preserve">Develop methodology to overlay CCAR/Mid Cycle stress impacts </v>
      </c>
      <c r="K111" s="60" t="str">
        <f>Table2[[#This Row],[Proposed Date3]]</f>
        <v>TBD</v>
      </c>
      <c r="L111" s="62" t="str">
        <f>Table2[[#This Row],[Milestone 3 (If applicable)]]</f>
        <v>Finalize Reporting format and governance approval</v>
      </c>
      <c r="M111" s="60" t="str">
        <f>Table2[[#This Row],[Proposed Date4]]</f>
        <v>TBD</v>
      </c>
      <c r="N111" s="60">
        <f>Table2[[#This Row],[Milestone 4 (If applicable)]]</f>
        <v>0</v>
      </c>
      <c r="O111" s="60">
        <f>Table2[[#This Row],[Proposed Date5]]</f>
        <v>0</v>
      </c>
      <c r="P111" s="60"/>
      <c r="Q111" s="60"/>
      <c r="R111" s="31">
        <f>Table2[[#This Row],[Level of Effort/Complexity]]</f>
        <v>0</v>
      </c>
      <c r="S111" s="31">
        <f>Table2[[#This Row],[Delivery Risk]]</f>
        <v>0</v>
      </c>
      <c r="T111" s="31">
        <f>Table2[[#This Row],[Resources Required]]</f>
        <v>0</v>
      </c>
    </row>
    <row r="112" spans="1:21" ht="45" x14ac:dyDescent="0.2">
      <c r="A112" s="13" t="s">
        <v>1</v>
      </c>
      <c r="B112" s="13" t="str">
        <f>Table2[[#This Row],[Initiative]]</f>
        <v>Capital Management</v>
      </c>
      <c r="C112" s="30" t="str">
        <f>Table2[[#This Row],[Priority]]</f>
        <v>Fully operationalize quarterly capital adequacy assessment with senior-level decision-making rooted in credit considerations, market expectations, and regulatory requirements</v>
      </c>
      <c r="D112" s="30" t="str">
        <f>Table2[[#This Row],[Deliverable]]</f>
        <v>Quarterly Decks for MCC</v>
      </c>
      <c r="E112" s="13" t="str">
        <f>Table2[[#This Row],[Owner]]</f>
        <v>Bart Simon</v>
      </c>
      <c r="F112" s="60">
        <f>Table2[[#This Row],[Proposed Date]]</f>
        <v>42466</v>
      </c>
      <c r="G112" s="60" t="str">
        <f>Table2[[#This Row],[IT Dependency (Y/N)]]</f>
        <v>No</v>
      </c>
      <c r="H112" s="62" t="str">
        <f>Table2[[#This Row],[Milestone 1]]</f>
        <v>Q1 Deck</v>
      </c>
      <c r="I112" s="60">
        <f>Table2[[#This Row],[Proposed Date2]]</f>
        <v>42180</v>
      </c>
      <c r="J112" s="62"/>
      <c r="K112" s="60"/>
      <c r="L112" s="62"/>
      <c r="M112" s="60"/>
      <c r="N112" s="60"/>
      <c r="O112" s="60"/>
      <c r="P112" s="60"/>
      <c r="Q112" s="60"/>
      <c r="R112" s="31" t="str">
        <f>Table2[[#This Row],[Level of Effort/Complexity]]</f>
        <v>Low</v>
      </c>
      <c r="S112" s="31" t="str">
        <f>Table2[[#This Row],[Delivery Risk]]</f>
        <v>Low</v>
      </c>
      <c r="T112" s="31" t="str">
        <f>Table2[[#This Row],[Resources Required]]</f>
        <v>No</v>
      </c>
    </row>
    <row r="113" spans="1:21" ht="45" x14ac:dyDescent="0.2">
      <c r="A113" s="13" t="s">
        <v>1</v>
      </c>
      <c r="B113" s="13" t="str">
        <f>Table2[[#This Row],[Initiative]]</f>
        <v>Capital Management</v>
      </c>
      <c r="C113" s="30" t="str">
        <f>Table2[[#This Row],[Priority]]</f>
        <v>Fully operationalize quarterly capital adequacy assessment with senior-level decision-making rooted in credit considerations, market expectations, and regulatory requirements</v>
      </c>
      <c r="D113" s="30" t="str">
        <f>Table2[[#This Row],[Deliverable]]</f>
        <v>Quarterly Report for Board</v>
      </c>
      <c r="E113" s="13" t="str">
        <f>Table2[[#This Row],[Owner]]</f>
        <v>Bart Simon</v>
      </c>
      <c r="F113" s="60">
        <f>Table2[[#This Row],[Proposed Date]]</f>
        <v>42466</v>
      </c>
      <c r="G113" s="60" t="str">
        <f>Table2[[#This Row],[IT Dependency (Y/N)]]</f>
        <v>No</v>
      </c>
      <c r="H113" s="62"/>
      <c r="I113" s="60"/>
      <c r="J113" s="62"/>
      <c r="K113" s="60"/>
      <c r="L113" s="62"/>
      <c r="M113" s="60"/>
      <c r="N113" s="60"/>
      <c r="O113" s="60"/>
      <c r="P113" s="60"/>
      <c r="Q113" s="60"/>
    </row>
    <row r="114" spans="1:21" ht="22.5" x14ac:dyDescent="0.2">
      <c r="A114" s="13" t="s">
        <v>1</v>
      </c>
      <c r="B114" s="13" t="str">
        <f>Table2[[#This Row],[Initiative]]</f>
        <v>Capital Management</v>
      </c>
      <c r="C114" s="30" t="str">
        <f>Table2[[#This Row],[Priority]]</f>
        <v xml:space="preserve">Enhance Capital Plan for 2016 </v>
      </c>
      <c r="D114" s="30" t="str">
        <f>Table2[[#This Row],[Deliverable]]</f>
        <v>Review 2014 Capital Plan</v>
      </c>
      <c r="E114" s="13" t="str">
        <f>Table2[[#This Row],[Owner]]</f>
        <v>Bart Simon</v>
      </c>
      <c r="F114" s="60">
        <f>Table2[[#This Row],[Proposed Date]]</f>
        <v>42156</v>
      </c>
      <c r="G114" s="60" t="str">
        <f>Table2[[#This Row],[IT Dependency (Y/N)]]</f>
        <v>No</v>
      </c>
      <c r="H114" s="62"/>
      <c r="I114" s="60"/>
      <c r="J114" s="62"/>
      <c r="K114" s="60"/>
      <c r="L114" s="62"/>
      <c r="M114" s="60"/>
      <c r="N114" s="60"/>
      <c r="O114" s="60"/>
      <c r="P114" s="60"/>
      <c r="Q114" s="60"/>
    </row>
    <row r="115" spans="1:21" ht="22.5" x14ac:dyDescent="0.2">
      <c r="A115" s="13" t="s">
        <v>1</v>
      </c>
      <c r="B115" s="13" t="str">
        <f>Table2[[#This Row],[Initiative]]</f>
        <v>Capital Management</v>
      </c>
      <c r="C115" s="30" t="str">
        <f>Table2[[#This Row],[Priority]]</f>
        <v xml:space="preserve">Enhance Capital Plan for 2016 </v>
      </c>
      <c r="D115" s="30" t="str">
        <f>Table2[[#This Row],[Deliverable]]</f>
        <v>Align results &amp; methodology presentation with 'new' segmentation</v>
      </c>
      <c r="E115" s="13" t="str">
        <f>Table2[[#This Row],[Owner]]</f>
        <v>Bart Simon</v>
      </c>
      <c r="F115" s="60">
        <f>Table2[[#This Row],[Proposed Date]]</f>
        <v>42277</v>
      </c>
      <c r="G115" s="60" t="str">
        <f>Table2[[#This Row],[IT Dependency (Y/N)]]</f>
        <v>Yes</v>
      </c>
      <c r="H115" s="62"/>
      <c r="I115" s="60"/>
      <c r="J115" s="62"/>
      <c r="K115" s="60"/>
      <c r="L115" s="62"/>
      <c r="M115" s="60"/>
      <c r="N115" s="60"/>
      <c r="O115" s="60"/>
      <c r="P115" s="60"/>
      <c r="Q115" s="60"/>
      <c r="R115" s="31" t="str">
        <f>Table2[[#This Row],[Level of Effort/Complexity]]</f>
        <v>High</v>
      </c>
      <c r="S115" s="31" t="str">
        <f>Table2[[#This Row],[Delivery Risk]]</f>
        <v>High</v>
      </c>
      <c r="T115" s="31" t="str">
        <f>Table2[[#This Row],[Resources Required]]</f>
        <v>No</v>
      </c>
    </row>
    <row r="116" spans="1:21" ht="33.75" x14ac:dyDescent="0.2">
      <c r="A116" s="13" t="s">
        <v>1</v>
      </c>
      <c r="B116" s="13" t="str">
        <f>Table2[[#This Row],[Initiative]]</f>
        <v>Capital Management</v>
      </c>
      <c r="C116" s="30" t="str">
        <f>Table2[[#This Row],[Priority]]</f>
        <v xml:space="preserve">Enhance Capital Plan for 2016 </v>
      </c>
      <c r="D116" s="30" t="str">
        <f>Table2[[#This Row],[Deliverable]]</f>
        <v>IHC Capital Plan</v>
      </c>
      <c r="E116" s="13" t="str">
        <f>Table2[[#This Row],[Owner]]</f>
        <v>Bart Simon</v>
      </c>
      <c r="F116" s="60">
        <f>Table2[[#This Row],[Proposed Date]]</f>
        <v>42464</v>
      </c>
      <c r="G116" s="60" t="str">
        <f>Table2[[#This Row],[IT Dependency (Y/N)]]</f>
        <v>No</v>
      </c>
      <c r="H116" s="62" t="str">
        <f>Table2[[#This Row],[Milestone 1]]</f>
        <v>Create Project Plan for each entity: SBNA, SCUSA, Miami, NY, Puerto Rico</v>
      </c>
      <c r="I116" s="60">
        <f>Table2[[#This Row],[Proposed Date2]]</f>
        <v>42216</v>
      </c>
      <c r="J116" s="62">
        <f>Table2[[#This Row],[Milestone 2 (If applicable)]]</f>
        <v>0</v>
      </c>
      <c r="K116" s="60">
        <f>Table2[[#This Row],[Proposed Date3]]</f>
        <v>0</v>
      </c>
      <c r="L116" s="62">
        <f>Table2[[#This Row],[Milestone 3 (If applicable)]]</f>
        <v>0</v>
      </c>
      <c r="M116" s="60">
        <f>Table2[[#This Row],[Proposed Date4]]</f>
        <v>0</v>
      </c>
      <c r="N116" s="60">
        <f>Table2[[#This Row],[Milestone 4 (If applicable)]]</f>
        <v>0</v>
      </c>
      <c r="O116" s="60">
        <f>Table2[[#This Row],[Proposed Date5]]</f>
        <v>0</v>
      </c>
      <c r="P116" s="60"/>
      <c r="Q116" s="60"/>
      <c r="R116" s="31" t="str">
        <f>Table2[[#This Row],[Level of Effort/Complexity]]</f>
        <v>High</v>
      </c>
      <c r="S116" s="31" t="str">
        <f>Table2[[#This Row],[Delivery Risk]]</f>
        <v>High</v>
      </c>
      <c r="T116" s="31" t="str">
        <f>Table2[[#This Row],[Resources Required]]</f>
        <v>Yes</v>
      </c>
    </row>
    <row r="117" spans="1:21" ht="33.75" x14ac:dyDescent="0.2">
      <c r="A117" s="13" t="s">
        <v>1</v>
      </c>
      <c r="B117" s="13" t="str">
        <f>Table2[[#This Row],[Initiative]]</f>
        <v>Capital Management</v>
      </c>
      <c r="C117" s="30" t="str">
        <f>Table2[[#This Row],[Priority]]</f>
        <v xml:space="preserve">Enhance Capital Plan for 2016 </v>
      </c>
      <c r="D117" s="30" t="str">
        <f>Table2[[#This Row],[Deliverable]]</f>
        <v>Methodology Appendix for Capital Plan</v>
      </c>
      <c r="E117" s="13" t="str">
        <f>Table2[[#This Row],[Owner]]</f>
        <v>Contributors</v>
      </c>
      <c r="F117" s="60">
        <f>Table2[[#This Row],[Proposed Date]]</f>
        <v>42369</v>
      </c>
      <c r="G117" s="60" t="str">
        <f>Table2[[#This Row],[IT Dependency (Y/N)]]</f>
        <v>No</v>
      </c>
      <c r="H117" s="62" t="str">
        <f>Table2[[#This Row],[Milestone 1]]</f>
        <v>Contributors Draft/Revise Methodology Sections</v>
      </c>
      <c r="I117" s="60">
        <f>Table2[[#This Row],[Proposed Date2]]</f>
        <v>42217</v>
      </c>
      <c r="J117" s="62" t="str">
        <f>Table2[[#This Row],[Milestone 2 (If applicable)]]</f>
        <v>Improve existing summary documentation in Capital Plan in workiva per ROPE</v>
      </c>
      <c r="K117" s="60">
        <f>Table2[[#This Row],[Proposed Date3]]</f>
        <v>42217</v>
      </c>
      <c r="L117" s="62" t="str">
        <f>Table2[[#This Row],[Milestone 3 (If applicable)]]</f>
        <v>Review Team - Capital Management, Working Groups, Peer Review</v>
      </c>
      <c r="M117" s="60">
        <f>Table2[[#This Row],[Proposed Date4]]</f>
        <v>42369</v>
      </c>
      <c r="N117" s="60"/>
      <c r="O117" s="60"/>
      <c r="P117" s="60"/>
      <c r="Q117" s="60"/>
    </row>
    <row r="118" spans="1:21" ht="22.5" x14ac:dyDescent="0.2">
      <c r="A118" s="13" t="s">
        <v>1</v>
      </c>
      <c r="B118" s="13" t="str">
        <f>Table2[[#This Row],[Initiative]]</f>
        <v>Capital Management</v>
      </c>
      <c r="C118" s="30" t="str">
        <f>Table2[[#This Row],[Priority]]</f>
        <v xml:space="preserve">Enhance Capital Plan for 2016 </v>
      </c>
      <c r="D118" s="30" t="str">
        <f>Table2[[#This Row],[Deliverable]]</f>
        <v>Results for CCAR Run</v>
      </c>
      <c r="E118" s="13" t="str">
        <f>Table2[[#This Row],[Owner]]</f>
        <v>Contributors</v>
      </c>
      <c r="F118" s="60">
        <f>Table2[[#This Row],[Proposed Date]]</f>
        <v>42449</v>
      </c>
      <c r="G118" s="60" t="str">
        <f>Table2[[#This Row],[IT Dependency (Y/N)]]</f>
        <v>No</v>
      </c>
      <c r="H118" s="62" t="str">
        <f>Table2[[#This Row],[Milestone 1]]</f>
        <v>Contributors Draft/Update Results for CCAR Run</v>
      </c>
      <c r="I118" s="60">
        <f>Table2[[#This Row],[Proposed Date2]]</f>
        <v>42439</v>
      </c>
      <c r="J118" s="62" t="str">
        <f>Table2[[#This Row],[Milestone 2 (If applicable)]]</f>
        <v>Improve existing summary documentation in Capital Plan in workiva per ROPE</v>
      </c>
      <c r="K118" s="60">
        <f>Table2[[#This Row],[Proposed Date3]]</f>
        <v>42439</v>
      </c>
      <c r="L118" s="62"/>
      <c r="M118" s="60"/>
      <c r="N118" s="60"/>
      <c r="O118" s="60"/>
      <c r="P118" s="60"/>
      <c r="Q118" s="60"/>
      <c r="U118" s="54" t="e">
        <f>#REF!</f>
        <v>#REF!</v>
      </c>
    </row>
    <row r="119" spans="1:21" ht="22.5" x14ac:dyDescent="0.2">
      <c r="A119" s="13" t="s">
        <v>1</v>
      </c>
      <c r="B119" s="13" t="str">
        <f>Table2[[#This Row],[Initiative]]</f>
        <v>Capital Management</v>
      </c>
      <c r="C119" s="30" t="str">
        <f>Table2[[#This Row],[Priority]]</f>
        <v xml:space="preserve">Enhance Capital Plan for 2016 </v>
      </c>
      <c r="D119" s="30" t="str">
        <f>Table2[[#This Row],[Deliverable]]</f>
        <v>Enhance Capital Plan Documentation</v>
      </c>
      <c r="E119" s="13" t="str">
        <f>Table2[[#This Row],[Owner]]</f>
        <v>Bart Simon</v>
      </c>
      <c r="F119" s="60">
        <f>Table2[[#This Row],[Proposed Date]]</f>
        <v>42449</v>
      </c>
      <c r="G119" s="60" t="str">
        <f>Table2[[#This Row],[IT Dependency (Y/N)]]</f>
        <v>No</v>
      </c>
      <c r="H119" s="62" t="str">
        <f>Table2[[#This Row],[Milestone 1]]</f>
        <v>Improve automation / linkage to wDesk</v>
      </c>
      <c r="I119" s="60">
        <f>Table2[[#This Row],[Proposed Date2]]</f>
        <v>42449</v>
      </c>
      <c r="J119" s="62"/>
      <c r="K119" s="60"/>
      <c r="L119" s="62"/>
      <c r="M119" s="60"/>
      <c r="N119" s="60"/>
      <c r="O119" s="60"/>
      <c r="P119" s="60"/>
      <c r="Q119" s="60"/>
    </row>
    <row r="120" spans="1:21" ht="33.75" x14ac:dyDescent="0.2">
      <c r="A120" s="13" t="s">
        <v>1</v>
      </c>
      <c r="B120" s="13" t="str">
        <f>Table2[[#This Row],[Initiative]]</f>
        <v>Capital Management</v>
      </c>
      <c r="C120" s="30" t="str">
        <f>Table2[[#This Row],[Priority]]</f>
        <v>Develop  and assess future-focused alternative capital actions, ensuring full transparency of capital ratios relative to binding limits, to present to Board</v>
      </c>
      <c r="D120" s="30" t="str">
        <f>Table2[[#This Row],[Deliverable]]</f>
        <v>Procedures for developing and review of alternative capital actions</v>
      </c>
      <c r="E120" s="13" t="str">
        <f>Table2[[#This Row],[Owner]]</f>
        <v>Bart Simon</v>
      </c>
      <c r="F120" s="60">
        <f>Table2[[#This Row],[Proposed Date]]</f>
        <v>42369</v>
      </c>
      <c r="G120" s="60" t="str">
        <f>Table2[[#This Row],[IT Dependency (Y/N)]]</f>
        <v>No</v>
      </c>
      <c r="H120" s="62" t="str">
        <f>Table2[[#This Row],[Milestone 1]]</f>
        <v>Determine Roles &amp; Responsibilities</v>
      </c>
      <c r="I120" s="60" t="str">
        <f>Table2[[#This Row],[Proposed Date2]]</f>
        <v>TBD</v>
      </c>
      <c r="J120" s="62" t="str">
        <f>Table2[[#This Row],[Milestone 2 (If applicable)]]</f>
        <v>Determine Governance</v>
      </c>
      <c r="K120" s="60" t="str">
        <f>Table2[[#This Row],[Proposed Date3]]</f>
        <v>TBD</v>
      </c>
      <c r="L120" s="62">
        <f>Table2[[#This Row],[Milestone 3 (If applicable)]]</f>
        <v>0</v>
      </c>
      <c r="M120" s="60">
        <f>Table2[[#This Row],[Proposed Date4]]</f>
        <v>0</v>
      </c>
      <c r="N120" s="60"/>
      <c r="O120" s="60"/>
      <c r="P120" s="60"/>
      <c r="Q120" s="60"/>
    </row>
    <row r="121" spans="1:21" ht="33.75" x14ac:dyDescent="0.2">
      <c r="A121" s="13" t="s">
        <v>1</v>
      </c>
      <c r="B121" s="13" t="str">
        <f>Table2[[#This Row],[Initiative]]</f>
        <v>Capital Management</v>
      </c>
      <c r="C121" s="30" t="str">
        <f>Table2[[#This Row],[Priority]]</f>
        <v>Develop  and assess future-focused alternative capital actions, ensuring full transparency of capital ratios relative to binding limits, to present to Board</v>
      </c>
      <c r="D121" s="30" t="str">
        <f>Table2[[#This Row],[Deliverable]]</f>
        <v>Alternative Capital Actions</v>
      </c>
      <c r="E121" s="13" t="str">
        <f>Table2[[#This Row],[Owner]]</f>
        <v>Bart Simon</v>
      </c>
      <c r="F121" s="60">
        <f>Table2[[#This Row],[Proposed Date]]</f>
        <v>42464</v>
      </c>
      <c r="G121" s="60" t="str">
        <f>Table2[[#This Row],[IT Dependency (Y/N)]]</f>
        <v>No</v>
      </c>
      <c r="H121" s="62" t="str">
        <f>Table2[[#This Row],[Milestone 1]]</f>
        <v>Execute process to develop alternative capital actions</v>
      </c>
      <c r="I121" s="60" t="str">
        <f>Table2[[#This Row],[Proposed Date2]]</f>
        <v>TBD</v>
      </c>
      <c r="J121" s="62" t="str">
        <f>Table2[[#This Row],[Milestone 2 (If applicable)]]</f>
        <v>Review alternative actions w/ appropriate governance bodies</v>
      </c>
      <c r="K121" s="60" t="str">
        <f>Table2[[#This Row],[Proposed Date3]]</f>
        <v>TBD</v>
      </c>
      <c r="L121" s="62" t="str">
        <f>Table2[[#This Row],[Milestone 3 (If applicable)]]</f>
        <v>Include alternative actions in 2016 Capital Plan</v>
      </c>
      <c r="M121" s="60" t="str">
        <f>Table2[[#This Row],[Proposed Date4]]</f>
        <v>TBD</v>
      </c>
      <c r="N121" s="60">
        <f>Table2[[#This Row],[Milestone 4 (If applicable)]]</f>
        <v>0</v>
      </c>
      <c r="O121" s="60">
        <f>Table2[[#This Row],[Proposed Date5]]</f>
        <v>0</v>
      </c>
      <c r="P121" s="60"/>
      <c r="Q121" s="60"/>
      <c r="R121" s="31" t="str">
        <f>Table2[[#This Row],[Level of Effort/Complexity]]</f>
        <v>Low</v>
      </c>
      <c r="S121" s="31" t="str">
        <f>Table2[[#This Row],[Delivery Risk]]</f>
        <v>Low</v>
      </c>
      <c r="T121" s="31" t="str">
        <f>Table2[[#This Row],[Resources Required]]</f>
        <v>No</v>
      </c>
    </row>
    <row r="122" spans="1:21" ht="45" x14ac:dyDescent="0.2">
      <c r="A122" s="13" t="s">
        <v>1</v>
      </c>
      <c r="B122" s="13" t="str">
        <f>Table2[[#This Row],[Initiative]]</f>
        <v>Capital Management</v>
      </c>
      <c r="C122" s="30" t="str">
        <f>Table2[[#This Row],[Priority]]</f>
        <v>Develop granular forecast of baseline and stress scenarios to test capital adequacy, incorporating IHC entities</v>
      </c>
      <c r="D122" s="30" t="str">
        <f>Table2[[#This Row],[Deliverable]]</f>
        <v>Develop, document and test customized SAS forecast and aggregation tool</v>
      </c>
      <c r="E122" s="13" t="str">
        <f>Table2[[#This Row],[Owner]]</f>
        <v>D. Budington</v>
      </c>
      <c r="F122" s="60">
        <f>Table2[[#This Row],[Proposed Date]]</f>
        <v>42286</v>
      </c>
      <c r="G122" s="60" t="str">
        <f>Table2[[#This Row],[IT Dependency (Y/N)]]</f>
        <v>Yes</v>
      </c>
      <c r="H122" s="62" t="str">
        <f>Table2[[#This Row],[Milestone 1]]</f>
        <v>Define preliminary data requirements for forecast execution (based on 2015 CCAR process)</v>
      </c>
      <c r="I122" s="60">
        <f>Table2[[#This Row],[Proposed Date2]]</f>
        <v>42109</v>
      </c>
      <c r="J122" s="62" t="str">
        <f>Table2[[#This Row],[Milestone 2 (If applicable)]]</f>
        <v>Design customized SAS forecast and aggregation tool, including detailed specification of capabilities and hand-offs</v>
      </c>
      <c r="K122" s="60">
        <f>Table2[[#This Row],[Proposed Date3]]</f>
        <v>42139</v>
      </c>
      <c r="L122" s="62" t="str">
        <f>Table2[[#This Row],[Milestone 3 (If applicable)]]</f>
        <v xml:space="preserve">Build customized SAS forecast solution, including initial testing and sign-off of capabilities and design </v>
      </c>
      <c r="M122" s="60">
        <f>Table2[[#This Row],[Proposed Date4]]</f>
        <v>42185</v>
      </c>
      <c r="N122" s="60"/>
      <c r="O122" s="60"/>
      <c r="P122" s="60"/>
      <c r="Q122" s="60"/>
      <c r="R122" s="31">
        <f>Table2[[#This Row],[Level of Effort/Complexity]]</f>
        <v>0</v>
      </c>
      <c r="S122" s="31">
        <f>Table2[[#This Row],[Delivery Risk]]</f>
        <v>0</v>
      </c>
      <c r="T122" s="31">
        <f>Table2[[#This Row],[Resources Required]]</f>
        <v>0</v>
      </c>
    </row>
    <row r="123" spans="1:21" x14ac:dyDescent="0.2">
      <c r="A123" s="13" t="s">
        <v>142</v>
      </c>
      <c r="B123" s="13"/>
      <c r="C123" s="30" t="str">
        <f>'Risk Transformation'!B5</f>
        <v>Re-design SHUSA RAS</v>
      </c>
      <c r="D123" s="30" t="str">
        <f>'Risk Transformation'!C5</f>
        <v>SHUSA RAS reporting and breach escalation processes</v>
      </c>
      <c r="E123" s="13" t="str">
        <f>'Risk Transformation'!D5</f>
        <v>Edward Smith</v>
      </c>
      <c r="F123" s="60">
        <f>'Risk Transformation'!E5</f>
        <v>42226</v>
      </c>
      <c r="G123" s="13" t="str">
        <f>'Risk Transformation'!F5</f>
        <v>No</v>
      </c>
      <c r="H123" s="54" t="str">
        <f>'Risk Transformation'!G5</f>
        <v>Draft RAS</v>
      </c>
      <c r="I123" s="60"/>
      <c r="J123" s="54" t="str">
        <f>'Risk Transformation'!I5</f>
        <v>Final RAS</v>
      </c>
      <c r="K123" s="60"/>
      <c r="L123" s="54" t="str">
        <f>'Risk Transformation'!K5</f>
        <v>Draft process</v>
      </c>
      <c r="M123" s="60"/>
      <c r="N123" s="30" t="str">
        <f>'Risk Transformation'!M5</f>
        <v>Final process</v>
      </c>
      <c r="O123" s="60"/>
      <c r="P123" s="30"/>
      <c r="Q123" s="60"/>
      <c r="R123" s="13" t="str">
        <f>'Risk Transformation'!Q5</f>
        <v>High</v>
      </c>
      <c r="S123" s="13" t="str">
        <f>'Risk Transformation'!R5</f>
        <v>Low</v>
      </c>
      <c r="T123" s="13" t="str">
        <f>'Risk Transformation'!S5</f>
        <v>Yes</v>
      </c>
    </row>
    <row r="124" spans="1:21" x14ac:dyDescent="0.2">
      <c r="A124" s="13" t="s">
        <v>142</v>
      </c>
      <c r="B124" s="13"/>
      <c r="C124" s="30" t="str">
        <f>'Risk Transformation'!B6</f>
        <v>Re-design SHUSA RAS</v>
      </c>
      <c r="D124" s="30" t="str">
        <f>'Risk Transformation'!C6</f>
        <v>SHUSA-level RAS</v>
      </c>
      <c r="E124" s="13" t="str">
        <f>'Risk Transformation'!D6</f>
        <v>Edward Smith</v>
      </c>
      <c r="F124" s="60">
        <f>'Risk Transformation'!E6</f>
        <v>42226</v>
      </c>
      <c r="G124" s="13" t="str">
        <f>'Risk Transformation'!F6</f>
        <v>Yes</v>
      </c>
      <c r="H124" s="54" t="str">
        <f>'Risk Transformation'!G6</f>
        <v>Delivery of training</v>
      </c>
      <c r="I124" s="60"/>
      <c r="K124" s="60"/>
      <c r="L124" s="54"/>
      <c r="M124" s="60"/>
      <c r="N124" s="30"/>
      <c r="O124" s="60"/>
      <c r="P124" s="30"/>
      <c r="Q124" s="60"/>
      <c r="R124" s="13" t="str">
        <f>'Risk Transformation'!Q6</f>
        <v>Medium</v>
      </c>
      <c r="S124" s="13" t="str">
        <f>'Risk Transformation'!R6</f>
        <v>Low</v>
      </c>
      <c r="T124" s="13" t="str">
        <f>'Risk Transformation'!S6</f>
        <v>Yes</v>
      </c>
    </row>
    <row r="125" spans="1:21" x14ac:dyDescent="0.2">
      <c r="A125" s="13" t="s">
        <v>142</v>
      </c>
      <c r="B125" s="13"/>
      <c r="C125" s="30" t="str">
        <f>'Risk Transformation'!B7</f>
        <v>Re-design SHUSA RAS</v>
      </c>
      <c r="D125" s="30" t="str">
        <f>'Risk Transformation'!C7</f>
        <v>Board approval for SHUSA RAS</v>
      </c>
      <c r="E125" s="13" t="str">
        <f>'Risk Transformation'!D7</f>
        <v>Edward Smith</v>
      </c>
      <c r="F125" s="60">
        <f>'Risk Transformation'!E7</f>
        <v>42254</v>
      </c>
      <c r="G125" s="13" t="str">
        <f>'Risk Transformation'!F7</f>
        <v>No</v>
      </c>
      <c r="H125" s="54" t="str">
        <f>'Risk Transformation'!G7</f>
        <v>Board approval</v>
      </c>
      <c r="I125" s="60"/>
      <c r="K125" s="60"/>
      <c r="L125" s="54"/>
      <c r="M125" s="60"/>
      <c r="N125" s="30"/>
      <c r="O125" s="60"/>
      <c r="P125" s="30"/>
      <c r="Q125" s="60"/>
      <c r="R125" s="13" t="str">
        <f>'Risk Transformation'!Q7</f>
        <v>Low</v>
      </c>
      <c r="S125" s="13" t="str">
        <f>'Risk Transformation'!R7</f>
        <v>Low</v>
      </c>
      <c r="T125" s="13" t="str">
        <f>'Risk Transformation'!S7</f>
        <v>Yes</v>
      </c>
    </row>
    <row r="126" spans="1:21" x14ac:dyDescent="0.2">
      <c r="A126" s="13" t="s">
        <v>142</v>
      </c>
      <c r="B126" s="13"/>
      <c r="C126" s="30" t="str">
        <f>'Risk Transformation'!B8</f>
        <v>Re-design SHUSA RAS</v>
      </c>
      <c r="D126" s="30" t="str">
        <f>'Risk Transformation'!C8</f>
        <v>RAS business and data requirements</v>
      </c>
      <c r="E126" s="13" t="str">
        <f>'Risk Transformation'!D8</f>
        <v>Edward Smith</v>
      </c>
      <c r="F126" s="60">
        <f>'Risk Transformation'!E8</f>
        <v>42272</v>
      </c>
      <c r="G126" s="13" t="str">
        <f>'Risk Transformation'!F8</f>
        <v>Yes</v>
      </c>
      <c r="H126" s="54" t="str">
        <f>'Risk Transformation'!G8</f>
        <v>Draft of materials</v>
      </c>
      <c r="I126" s="60"/>
      <c r="J126" s="54" t="str">
        <f>'Risk Transformation'!I8</f>
        <v>Final materials and delivery of communication</v>
      </c>
      <c r="K126" s="60"/>
      <c r="L126" s="54"/>
      <c r="M126" s="60"/>
      <c r="N126" s="30"/>
      <c r="O126" s="60"/>
      <c r="P126" s="30"/>
      <c r="Q126" s="60"/>
      <c r="R126" s="13" t="str">
        <f>'Risk Transformation'!Q8</f>
        <v>Medium</v>
      </c>
      <c r="S126" s="13" t="str">
        <f>'Risk Transformation'!R8</f>
        <v>Low</v>
      </c>
      <c r="T126" s="13" t="str">
        <f>'Risk Transformation'!S8</f>
        <v>Yes</v>
      </c>
    </row>
    <row r="127" spans="1:21" x14ac:dyDescent="0.2">
      <c r="A127" s="13" t="s">
        <v>142</v>
      </c>
      <c r="B127" s="13"/>
      <c r="C127" s="30" t="str">
        <f>'Risk Transformation'!B9</f>
        <v>Re-design SHUSA RAS</v>
      </c>
      <c r="D127" s="30" t="str">
        <f>'Risk Transformation'!C9</f>
        <v>Board-level RAS communications</v>
      </c>
      <c r="E127" s="13" t="str">
        <f>'Risk Transformation'!D9</f>
        <v>Edward Smith</v>
      </c>
      <c r="F127" s="60">
        <f>'Risk Transformation'!E9</f>
        <v>42272</v>
      </c>
      <c r="G127" s="13" t="str">
        <f>'Risk Transformation'!F9</f>
        <v>No</v>
      </c>
      <c r="H127" s="54" t="str">
        <f>'Risk Transformation'!G9</f>
        <v>Draft BRD</v>
      </c>
      <c r="I127" s="60"/>
      <c r="J127" s="54" t="str">
        <f>'Risk Transformation'!I9</f>
        <v>Final BRD and communication to T&amp;O</v>
      </c>
      <c r="K127" s="60"/>
      <c r="L127" s="54"/>
      <c r="M127" s="60"/>
      <c r="N127" s="30"/>
      <c r="O127" s="60"/>
      <c r="P127" s="30"/>
      <c r="Q127" s="60"/>
      <c r="R127" s="13" t="str">
        <f>'Risk Transformation'!Q9</f>
        <v>Low</v>
      </c>
      <c r="S127" s="13" t="str">
        <f>'Risk Transformation'!R9</f>
        <v>Low</v>
      </c>
      <c r="T127" s="13" t="str">
        <f>'Risk Transformation'!S9</f>
        <v>No</v>
      </c>
    </row>
    <row r="128" spans="1:21" x14ac:dyDescent="0.2">
      <c r="A128" s="13" t="s">
        <v>142</v>
      </c>
      <c r="B128" s="13"/>
      <c r="C128" s="30" t="str">
        <f>'Risk Transformation'!B10</f>
        <v>Cascade RAS to priority subsidiaries</v>
      </c>
      <c r="D128" s="30" t="str">
        <f>'Risk Transformation'!C10</f>
        <v>RAS for priority subsidiaries (SBNA &amp; SCUSA)</v>
      </c>
      <c r="E128" s="13" t="str">
        <f>'Risk Transformation'!D10</f>
        <v>Edward Smith</v>
      </c>
      <c r="F128" s="60">
        <f>'Risk Transformation'!E10</f>
        <v>42314</v>
      </c>
      <c r="G128" s="13" t="str">
        <f>'Risk Transformation'!F10</f>
        <v>Yes</v>
      </c>
      <c r="H128" s="54" t="str">
        <f>'Risk Transformation'!G10</f>
        <v>Draft approach</v>
      </c>
      <c r="I128" s="60"/>
      <c r="J128" s="54" t="str">
        <f>'Risk Transformation'!I10</f>
        <v>Final approach</v>
      </c>
      <c r="K128" s="60"/>
      <c r="L128" s="54"/>
      <c r="M128" s="60"/>
      <c r="N128" s="30"/>
      <c r="O128" s="60"/>
      <c r="P128" s="30"/>
      <c r="Q128" s="60"/>
      <c r="R128" s="13" t="str">
        <f>'Risk Transformation'!Q10</f>
        <v>Medium</v>
      </c>
      <c r="S128" s="13" t="str">
        <f>'Risk Transformation'!R10</f>
        <v>Low</v>
      </c>
      <c r="T128" s="13" t="str">
        <f>'Risk Transformation'!S10</f>
        <v>Yes</v>
      </c>
    </row>
    <row r="129" spans="1:20" ht="22.5" x14ac:dyDescent="0.2">
      <c r="A129" s="13" t="s">
        <v>142</v>
      </c>
      <c r="B129" s="13"/>
      <c r="C129" s="30" t="str">
        <f>'Risk Transformation'!B11</f>
        <v>Cascade RAS to priority subsidiaries</v>
      </c>
      <c r="D129" s="30" t="str">
        <f>'Risk Transformation'!C11</f>
        <v>Delivery of enterprise-level RAS comms. &amp; socialization materials</v>
      </c>
      <c r="E129" s="13" t="str">
        <f>'Risk Transformation'!D11</f>
        <v>Edward Smith</v>
      </c>
      <c r="F129" s="60">
        <f>'Risk Transformation'!E11</f>
        <v>42366</v>
      </c>
      <c r="G129" s="13" t="str">
        <f>'Risk Transformation'!F11</f>
        <v>No</v>
      </c>
      <c r="H129" s="54" t="str">
        <f>'Risk Transformation'!G11</f>
        <v>Draft RAS for priority subs and list of metrics</v>
      </c>
      <c r="I129" s="60"/>
      <c r="J129" s="54" t="str">
        <f>'Risk Transformation'!I11</f>
        <v>Input from subs</v>
      </c>
      <c r="K129" s="60"/>
      <c r="L129" s="54" t="str">
        <f>'Risk Transformation'!K11</f>
        <v>Final RAS for priority subs and list of metrics</v>
      </c>
      <c r="M129" s="60"/>
      <c r="N129" s="30"/>
      <c r="O129" s="60"/>
      <c r="P129" s="30"/>
      <c r="Q129" s="60"/>
      <c r="R129" s="13" t="str">
        <f>'Risk Transformation'!Q11</f>
        <v>High</v>
      </c>
      <c r="S129" s="13" t="str">
        <f>'Risk Transformation'!R11</f>
        <v>Low</v>
      </c>
      <c r="T129" s="13" t="str">
        <f>'Risk Transformation'!S11</f>
        <v>Yes</v>
      </c>
    </row>
    <row r="130" spans="1:20" x14ac:dyDescent="0.2">
      <c r="A130" s="13" t="s">
        <v>142</v>
      </c>
      <c r="B130" s="13"/>
      <c r="C130" s="30" t="str">
        <f>'Risk Transformation'!B12</f>
        <v>Initialize embedding of RAS in material processes</v>
      </c>
      <c r="D130" s="30" t="str">
        <f>'Risk Transformation'!C12</f>
        <v>Updated process maps for key processes with explicit RAS links</v>
      </c>
      <c r="E130" s="13" t="str">
        <f>'Risk Transformation'!D12</f>
        <v>Edward Smith</v>
      </c>
      <c r="F130" s="60">
        <f>'Risk Transformation'!E12</f>
        <v>42335</v>
      </c>
      <c r="G130" s="13" t="str">
        <f>'Risk Transformation'!F12</f>
        <v>No</v>
      </c>
      <c r="H130" s="54" t="str">
        <f>'Risk Transformation'!G12</f>
        <v>Draft process</v>
      </c>
      <c r="I130" s="60"/>
      <c r="J130" s="54" t="str">
        <f>'Risk Transformation'!I12</f>
        <v>Final process</v>
      </c>
      <c r="K130" s="60"/>
      <c r="L130" s="54"/>
      <c r="M130" s="60"/>
      <c r="N130" s="30"/>
      <c r="O130" s="60"/>
      <c r="P130" s="30"/>
      <c r="Q130" s="60"/>
      <c r="R130" s="13" t="str">
        <f>'Risk Transformation'!Q12</f>
        <v>Medium</v>
      </c>
      <c r="S130" s="13" t="str">
        <f>'Risk Transformation'!R12</f>
        <v>Low</v>
      </c>
      <c r="T130" s="13" t="str">
        <f>'Risk Transformation'!S12</f>
        <v>Yes</v>
      </c>
    </row>
    <row r="131" spans="1:20" x14ac:dyDescent="0.2">
      <c r="A131" s="13" t="s">
        <v>142</v>
      </c>
      <c r="B131" s="13"/>
      <c r="C131" s="30" t="str">
        <f>'Risk Transformation'!B13</f>
        <v>Board risk committee training</v>
      </c>
      <c r="D131" s="30" t="str">
        <f>'Risk Transformation'!C13</f>
        <v>Board risk training curriculum and schedule</v>
      </c>
      <c r="E131" s="13" t="str">
        <f>'Risk Transformation'!D13</f>
        <v>Edward Smith</v>
      </c>
      <c r="F131" s="60">
        <f>'Risk Transformation'!E13</f>
        <v>42212</v>
      </c>
      <c r="G131" s="13" t="str">
        <f>'Risk Transformation'!F13</f>
        <v>No</v>
      </c>
      <c r="H131" s="54" t="str">
        <f>'Risk Transformation'!G13</f>
        <v>Board approval</v>
      </c>
      <c r="I131" s="60"/>
      <c r="K131" s="60"/>
      <c r="L131" s="54"/>
      <c r="M131" s="60"/>
      <c r="N131" s="30"/>
      <c r="O131" s="60"/>
      <c r="P131" s="30"/>
      <c r="Q131" s="60"/>
      <c r="R131" s="13" t="str">
        <f>'Risk Transformation'!Q13</f>
        <v>Low</v>
      </c>
      <c r="S131" s="13" t="str">
        <f>'Risk Transformation'!R13</f>
        <v>Low</v>
      </c>
      <c r="T131" s="13" t="str">
        <f>'Risk Transformation'!S13</f>
        <v>Yes</v>
      </c>
    </row>
    <row r="132" spans="1:20" ht="22.5" x14ac:dyDescent="0.2">
      <c r="A132" s="13" t="s">
        <v>142</v>
      </c>
      <c r="B132" s="13"/>
      <c r="C132" s="30" t="str">
        <f>'Risk Transformation'!B14</f>
        <v>Board risk committee training</v>
      </c>
      <c r="D132" s="30" t="str">
        <f>'Risk Transformation'!C14</f>
        <v>Board risk training sessions delivered - e.g. RAS</v>
      </c>
      <c r="E132" s="13" t="str">
        <f>'Risk Transformation'!D14</f>
        <v>Edward Smith</v>
      </c>
      <c r="F132" s="60">
        <f>'Risk Transformation'!E14</f>
        <v>42275</v>
      </c>
      <c r="G132" s="13" t="str">
        <f>'Risk Transformation'!F14</f>
        <v>No</v>
      </c>
      <c r="H132" s="54" t="str">
        <f>'Risk Transformation'!G14</f>
        <v>Draft of training materials, including training schedule</v>
      </c>
      <c r="I132" s="60"/>
      <c r="J132" s="54" t="str">
        <f>'Risk Transformation'!I14</f>
        <v>Final training materials, including training schedule</v>
      </c>
      <c r="K132" s="60"/>
      <c r="L132" s="54" t="str">
        <f>'Risk Transformation'!K14</f>
        <v>Delivery of two training sessions</v>
      </c>
      <c r="M132" s="60"/>
      <c r="N132" s="30"/>
      <c r="O132" s="60"/>
      <c r="P132" s="30"/>
      <c r="Q132" s="60"/>
      <c r="R132" s="13" t="str">
        <f>'Risk Transformation'!Q14</f>
        <v>Medium</v>
      </c>
      <c r="S132" s="13" t="str">
        <f>'Risk Transformation'!R14</f>
        <v>Low</v>
      </c>
      <c r="T132" s="13" t="str">
        <f>'Risk Transformation'!S14</f>
        <v>Yes</v>
      </c>
    </row>
    <row r="133" spans="1:20" ht="22.5" x14ac:dyDescent="0.2">
      <c r="A133" s="13" t="s">
        <v>142</v>
      </c>
      <c r="B133" s="13"/>
      <c r="C133" s="30" t="str">
        <f>'Risk Transformation'!B15</f>
        <v>Board risk committee training</v>
      </c>
      <c r="D133" s="30" t="str">
        <f>'Risk Transformation'!C15</f>
        <v>Board risk training sessions delivered  - e.g. CCAR Governance</v>
      </c>
      <c r="E133" s="13" t="str">
        <f>'Risk Transformation'!D15</f>
        <v>Edward Smith</v>
      </c>
      <c r="F133" s="60">
        <f>'Risk Transformation'!E15</f>
        <v>42338</v>
      </c>
      <c r="G133" s="13" t="str">
        <f>'Risk Transformation'!F15</f>
        <v>No</v>
      </c>
      <c r="H133" s="54" t="str">
        <f>'Risk Transformation'!G15</f>
        <v>Key stakeholder engagement</v>
      </c>
      <c r="I133" s="60"/>
      <c r="J133" s="54" t="str">
        <f>'Risk Transformation'!I15</f>
        <v>Draft governance and coordination mechanisms</v>
      </c>
      <c r="K133" s="60"/>
      <c r="L133" s="54" t="str">
        <f>'Risk Transformation'!K15</f>
        <v>Final governance and coordination mechanisms</v>
      </c>
      <c r="M133" s="60"/>
      <c r="N133" s="30"/>
      <c r="O133" s="60"/>
      <c r="P133" s="30"/>
      <c r="Q133" s="60"/>
      <c r="R133" s="13" t="str">
        <f>'Risk Transformation'!Q15</f>
        <v>High</v>
      </c>
      <c r="S133" s="13" t="str">
        <f>'Risk Transformation'!R15</f>
        <v>Medium</v>
      </c>
      <c r="T133" s="13" t="str">
        <f>'Risk Transformation'!S15</f>
        <v>Yes</v>
      </c>
    </row>
    <row r="134" spans="1:20" ht="22.5" x14ac:dyDescent="0.2">
      <c r="A134" s="13" t="s">
        <v>142</v>
      </c>
      <c r="B134" s="13"/>
      <c r="C134" s="30" t="str">
        <f>'Risk Transformation'!B16</f>
        <v>Strengthen SHUSA Board / Mgt. Committee guidance</v>
      </c>
      <c r="D134" s="30" t="str">
        <f>'Risk Transformation'!C16</f>
        <v>Diagnostic of Risk Mgt. Committee (includes relationship with parent)</v>
      </c>
      <c r="E134" s="13" t="str">
        <f>'Risk Transformation'!D16</f>
        <v>John Hennessey</v>
      </c>
      <c r="F134" s="60">
        <f>'Risk Transformation'!E16</f>
        <v>42184</v>
      </c>
      <c r="G134" s="13" t="str">
        <f>'Risk Transformation'!F16</f>
        <v>No</v>
      </c>
      <c r="H134" s="54" t="str">
        <f>'Risk Transformation'!G16</f>
        <v>Board approval</v>
      </c>
      <c r="I134" s="60"/>
      <c r="K134" s="60"/>
      <c r="L134" s="54"/>
      <c r="M134" s="60"/>
      <c r="N134" s="30"/>
      <c r="O134" s="60"/>
      <c r="P134" s="30"/>
      <c r="Q134" s="60"/>
      <c r="R134" s="13" t="str">
        <f>'Risk Transformation'!Q16</f>
        <v>Low</v>
      </c>
      <c r="S134" s="13" t="str">
        <f>'Risk Transformation'!R16</f>
        <v>Low</v>
      </c>
      <c r="T134" s="13" t="str">
        <f>'Risk Transformation'!S16</f>
        <v>Yes</v>
      </c>
    </row>
    <row r="135" spans="1:20" ht="22.5" x14ac:dyDescent="0.2">
      <c r="A135" s="13" t="s">
        <v>142</v>
      </c>
      <c r="B135" s="13"/>
      <c r="C135" s="30" t="str">
        <f>'Risk Transformation'!B17</f>
        <v>Strengthen SHUSA Board / Mgt. Committee guidance</v>
      </c>
      <c r="D135" s="30" t="str">
        <f>'Risk Transformation'!C17</f>
        <v>Definition of composition / mandates / charters for priority committees</v>
      </c>
      <c r="E135" s="13" t="str">
        <f>'Risk Transformation'!D17</f>
        <v>John Hennessey</v>
      </c>
      <c r="F135" s="60">
        <f>'Risk Transformation'!E17</f>
        <v>42275</v>
      </c>
      <c r="G135" s="13" t="str">
        <f>'Risk Transformation'!F17</f>
        <v>No</v>
      </c>
      <c r="H135" s="54" t="str">
        <f>'Risk Transformation'!G17</f>
        <v>Group approval</v>
      </c>
      <c r="I135" s="60"/>
      <c r="K135" s="60"/>
      <c r="L135" s="54"/>
      <c r="M135" s="60"/>
      <c r="N135" s="30"/>
      <c r="O135" s="60"/>
      <c r="P135" s="30"/>
      <c r="Q135" s="60"/>
      <c r="R135" s="13" t="str">
        <f>'Risk Transformation'!Q17</f>
        <v>Medium</v>
      </c>
      <c r="S135" s="13" t="str">
        <f>'Risk Transformation'!R17</f>
        <v>Medium</v>
      </c>
      <c r="T135" s="13" t="str">
        <f>'Risk Transformation'!S17</f>
        <v>Yes</v>
      </c>
    </row>
    <row r="136" spans="1:20" x14ac:dyDescent="0.2">
      <c r="A136" s="13" t="s">
        <v>142</v>
      </c>
      <c r="B136" s="13"/>
      <c r="C136" s="30" t="str">
        <f>'Risk Transformation'!B18</f>
        <v>Strengthen SHUSA Board / Mgt. Committee guidance</v>
      </c>
      <c r="D136" s="30" t="str">
        <f>'Risk Transformation'!C18</f>
        <v>Board approval for high priority committee changes</v>
      </c>
      <c r="E136" s="13" t="str">
        <f>'Risk Transformation'!D18</f>
        <v>John Hennessey</v>
      </c>
      <c r="F136" s="60">
        <f>'Risk Transformation'!E18</f>
        <v>42275</v>
      </c>
      <c r="G136" s="13" t="str">
        <f>'Risk Transformation'!F18</f>
        <v>No</v>
      </c>
      <c r="H136" s="54" t="str">
        <f>'Risk Transformation'!G18</f>
        <v>Draft of diagnostic materials</v>
      </c>
      <c r="I136" s="60"/>
      <c r="J136" s="54" t="str">
        <f>'Risk Transformation'!I18</f>
        <v>Final materials and delivery of diagnostic</v>
      </c>
      <c r="K136" s="60"/>
      <c r="L136" s="54"/>
      <c r="M136" s="60"/>
      <c r="N136" s="30"/>
      <c r="O136" s="60"/>
      <c r="P136" s="30"/>
      <c r="Q136" s="60"/>
      <c r="R136" s="13" t="str">
        <f>'Risk Transformation'!Q18</f>
        <v>Medium</v>
      </c>
      <c r="S136" s="13" t="str">
        <f>'Risk Transformation'!R18</f>
        <v>Low</v>
      </c>
      <c r="T136" s="13" t="str">
        <f>'Risk Transformation'!S18</f>
        <v>Yes</v>
      </c>
    </row>
    <row r="137" spans="1:20" ht="22.5" x14ac:dyDescent="0.2">
      <c r="A137" s="13" t="s">
        <v>142</v>
      </c>
      <c r="B137" s="13"/>
      <c r="C137" s="30" t="str">
        <f>'Risk Transformation'!B19</f>
        <v>Strengthen SHUSA Board / Mgt. Committee guidance</v>
      </c>
      <c r="D137" s="30" t="str">
        <f>'Risk Transformation'!C19</f>
        <v>Definition of composition / mandates / charters for remaining committees</v>
      </c>
      <c r="E137" s="13" t="str">
        <f>'Risk Transformation'!D19</f>
        <v>John Hennessey</v>
      </c>
      <c r="F137" s="60">
        <f>'Risk Transformation'!E19</f>
        <v>42366</v>
      </c>
      <c r="G137" s="13" t="str">
        <f>'Risk Transformation'!F19</f>
        <v>No</v>
      </c>
      <c r="H137" s="54" t="str">
        <f>'Risk Transformation'!G19</f>
        <v>Draft of committee composition, mandates, and charters</v>
      </c>
      <c r="I137" s="60"/>
      <c r="J137" s="54" t="str">
        <f>'Risk Transformation'!I19</f>
        <v>Final committee composition, mandates, and charters</v>
      </c>
      <c r="K137" s="60"/>
      <c r="L137" s="54"/>
      <c r="M137" s="60"/>
      <c r="N137" s="30"/>
      <c r="O137" s="60"/>
      <c r="P137" s="30"/>
      <c r="Q137" s="60"/>
      <c r="R137" s="13" t="str">
        <f>'Risk Transformation'!Q19</f>
        <v>High</v>
      </c>
      <c r="S137" s="13" t="str">
        <f>'Risk Transformation'!R19</f>
        <v>Medium</v>
      </c>
      <c r="T137" s="13" t="str">
        <f>'Risk Transformation'!S19</f>
        <v>Yes</v>
      </c>
    </row>
    <row r="138" spans="1:20" x14ac:dyDescent="0.2">
      <c r="A138" s="13" t="s">
        <v>142</v>
      </c>
      <c r="B138" s="13"/>
      <c r="C138" s="30" t="str">
        <f>'Risk Transformation'!B20</f>
        <v>Strengthen SHUSA Board / Mgt. Committee guidance</v>
      </c>
      <c r="D138" s="30" t="str">
        <f>'Risk Transformation'!C20</f>
        <v>Board approval for low priority committee changes</v>
      </c>
      <c r="E138" s="13" t="str">
        <f>'Risk Transformation'!D20</f>
        <v>John Hennessey</v>
      </c>
      <c r="F138" s="60">
        <f>'Risk Transformation'!E20</f>
        <v>42366</v>
      </c>
      <c r="G138" s="13" t="str">
        <f>'Risk Transformation'!F20</f>
        <v>No</v>
      </c>
      <c r="H138" s="54" t="str">
        <f>'Risk Transformation'!G20</f>
        <v>Board approval</v>
      </c>
      <c r="I138" s="60"/>
      <c r="K138" s="60"/>
      <c r="L138" s="54"/>
      <c r="M138" s="60"/>
      <c r="N138" s="30"/>
      <c r="O138" s="60"/>
      <c r="P138" s="30"/>
      <c r="Q138" s="60"/>
      <c r="R138" s="13" t="str">
        <f>'Risk Transformation'!Q20</f>
        <v>Low</v>
      </c>
      <c r="S138" s="13" t="str">
        <f>'Risk Transformation'!R20</f>
        <v>Low</v>
      </c>
      <c r="T138" s="13" t="str">
        <f>'Risk Transformation'!S20</f>
        <v>Yes</v>
      </c>
    </row>
    <row r="139" spans="1:20" ht="22.5" x14ac:dyDescent="0.2">
      <c r="A139" s="13" t="s">
        <v>142</v>
      </c>
      <c r="B139" s="13"/>
      <c r="C139" s="30" t="str">
        <f>'Risk Transformation'!B21</f>
        <v xml:space="preserve">Change &amp; enforce Risk Leadership reporting lines </v>
      </c>
      <c r="D139" s="30" t="str">
        <f>'Risk Transformation'!C21</f>
        <v>Updated Risk leadership reporting lines</v>
      </c>
      <c r="E139" s="13" t="str">
        <f>'Risk Transformation'!D21</f>
        <v>John Hennessey</v>
      </c>
      <c r="F139" s="60">
        <f>'Risk Transformation'!E21</f>
        <v>42170</v>
      </c>
      <c r="G139" s="13" t="str">
        <f>'Risk Transformation'!F21</f>
        <v>No</v>
      </c>
      <c r="H139" s="54" t="str">
        <f>'Risk Transformation'!G21</f>
        <v>Draft of committee composition, mandates, and charters</v>
      </c>
      <c r="I139" s="60"/>
      <c r="J139" s="54" t="str">
        <f>'Risk Transformation'!I21</f>
        <v>Final committee composition, mandates, and charters</v>
      </c>
      <c r="K139" s="60"/>
      <c r="L139" s="54"/>
      <c r="M139" s="60"/>
      <c r="N139" s="30"/>
      <c r="O139" s="60"/>
      <c r="P139" s="30"/>
      <c r="Q139" s="60"/>
      <c r="R139" s="13" t="str">
        <f>'Risk Transformation'!Q21</f>
        <v>High</v>
      </c>
      <c r="S139" s="13" t="str">
        <f>'Risk Transformation'!R21</f>
        <v>Medium</v>
      </c>
      <c r="T139" s="13" t="str">
        <f>'Risk Transformation'!S21</f>
        <v>Yes</v>
      </c>
    </row>
    <row r="140" spans="1:20" x14ac:dyDescent="0.2">
      <c r="A140" s="13" t="s">
        <v>142</v>
      </c>
      <c r="B140" s="13"/>
      <c r="C140" s="30" t="str">
        <f>'Risk Transformation'!B22</f>
        <v xml:space="preserve">Change &amp; enforce Risk Leadership reporting lines </v>
      </c>
      <c r="D140" s="30" t="str">
        <f>'Risk Transformation'!C22</f>
        <v>Board-approved Risk leadership organization</v>
      </c>
      <c r="E140" s="13" t="str">
        <f>'Risk Transformation'!D22</f>
        <v>John Hennessey</v>
      </c>
      <c r="F140" s="60">
        <f>'Risk Transformation'!E22</f>
        <v>42184</v>
      </c>
      <c r="G140" s="13" t="str">
        <f>'Risk Transformation'!F22</f>
        <v>No</v>
      </c>
      <c r="H140" s="54" t="str">
        <f>'Risk Transformation'!G22</f>
        <v>Board approval</v>
      </c>
      <c r="I140" s="60"/>
      <c r="K140" s="60"/>
      <c r="L140" s="54"/>
      <c r="M140" s="60"/>
      <c r="N140" s="30"/>
      <c r="O140" s="60"/>
      <c r="P140" s="30"/>
      <c r="Q140" s="60"/>
      <c r="R140" s="13" t="str">
        <f>'Risk Transformation'!Q22</f>
        <v>Low</v>
      </c>
      <c r="S140" s="13" t="str">
        <f>'Risk Transformation'!R22</f>
        <v>Low</v>
      </c>
      <c r="T140" s="13" t="str">
        <f>'Risk Transformation'!S22</f>
        <v>Yes</v>
      </c>
    </row>
    <row r="141" spans="1:20" x14ac:dyDescent="0.2">
      <c r="A141" s="13" t="s">
        <v>142</v>
      </c>
      <c r="B141" s="13"/>
      <c r="C141" s="30" t="str">
        <f>'Risk Transformation'!B23</f>
        <v xml:space="preserve">Articulate 3 LoD across SHUSA-subsidiary relationships </v>
      </c>
      <c r="D141" s="30" t="str">
        <f>'Risk Transformation'!C23</f>
        <v>Board-approved SHUSA frameworks</v>
      </c>
      <c r="E141" s="13" t="str">
        <f>'Risk Transformation'!D23</f>
        <v>John Hennessey</v>
      </c>
      <c r="F141" s="60">
        <f>'Risk Transformation'!E23</f>
        <v>42212</v>
      </c>
      <c r="G141" s="13" t="str">
        <f>'Risk Transformation'!F23</f>
        <v>No</v>
      </c>
      <c r="H141" s="54" t="str">
        <f>'Risk Transformation'!G23</f>
        <v>Identification of open positions</v>
      </c>
      <c r="I141" s="60"/>
      <c r="J141" s="54" t="str">
        <f>'Risk Transformation'!I23</f>
        <v>Engagement with HR</v>
      </c>
      <c r="K141" s="60"/>
      <c r="L141" s="54" t="str">
        <f>'Risk Transformation'!K23</f>
        <v>Recruitment rounds</v>
      </c>
      <c r="M141" s="60"/>
      <c r="N141" s="30" t="str">
        <f>'Risk Transformation'!M23</f>
        <v>Hiring of positions</v>
      </c>
      <c r="O141" s="60"/>
      <c r="P141" s="30"/>
      <c r="Q141" s="60"/>
      <c r="R141" s="13" t="str">
        <f>'Risk Transformation'!Q23</f>
        <v>High</v>
      </c>
      <c r="S141" s="13" t="str">
        <f>'Risk Transformation'!R23</f>
        <v>High</v>
      </c>
      <c r="T141" s="13" t="str">
        <f>'Risk Transformation'!S23</f>
        <v>No</v>
      </c>
    </row>
    <row r="142" spans="1:20" x14ac:dyDescent="0.2">
      <c r="A142" s="13" t="s">
        <v>142</v>
      </c>
      <c r="B142" s="13"/>
      <c r="C142" s="30" t="str">
        <f>'Risk Transformation'!B24</f>
        <v xml:space="preserve">Articulate 3 LoD across SHUSA-subsidiary relationships </v>
      </c>
      <c r="D142" s="30" t="str">
        <f>'Risk Transformation'!C24</f>
        <v>Cascaded SHUSA frameworks to subsidiaries</v>
      </c>
      <c r="E142" s="13" t="str">
        <f>'Risk Transformation'!D24</f>
        <v>John Hennessey</v>
      </c>
      <c r="F142" s="60">
        <f>'Risk Transformation'!E24</f>
        <v>42275</v>
      </c>
      <c r="G142" s="13" t="str">
        <f>'Risk Transformation'!F24</f>
        <v>Yes</v>
      </c>
      <c r="H142" s="54" t="str">
        <f>'Risk Transformation'!G24</f>
        <v>Identification of open positions</v>
      </c>
      <c r="I142" s="60"/>
      <c r="J142" s="54" t="str">
        <f>'Risk Transformation'!I24</f>
        <v>Engagement with HR</v>
      </c>
      <c r="K142" s="60"/>
      <c r="L142" s="54" t="str">
        <f>'Risk Transformation'!K24</f>
        <v>Recruitment rounds</v>
      </c>
      <c r="M142" s="60"/>
      <c r="N142" s="30" t="str">
        <f>'Risk Transformation'!M24</f>
        <v>Hiring of positions</v>
      </c>
      <c r="O142" s="60"/>
      <c r="P142" s="30"/>
      <c r="Q142" s="60"/>
      <c r="R142" s="13" t="str">
        <f>'Risk Transformation'!Q24</f>
        <v>High</v>
      </c>
      <c r="S142" s="13" t="str">
        <f>'Risk Transformation'!R24</f>
        <v>High</v>
      </c>
      <c r="T142" s="13" t="str">
        <f>'Risk Transformation'!S24</f>
        <v>No</v>
      </c>
    </row>
    <row r="143" spans="1:20" ht="22.5" x14ac:dyDescent="0.2">
      <c r="A143" s="13" t="s">
        <v>142</v>
      </c>
      <c r="B143" s="13"/>
      <c r="C143" s="30" t="str">
        <f>'Risk Transformation'!B25</f>
        <v xml:space="preserve">Articulate 3 LoD across SHUSA-subsidiary relationships </v>
      </c>
      <c r="D143" s="30" t="str">
        <f>'Risk Transformation'!C25</f>
        <v>Standardized policies and procedures, aligned to new frameworks for key risk types</v>
      </c>
      <c r="E143" s="13" t="str">
        <f>'Risk Transformation'!D25</f>
        <v>John Hennessey</v>
      </c>
      <c r="F143" s="60">
        <f>'Risk Transformation'!E25</f>
        <v>42366</v>
      </c>
      <c r="G143" s="13" t="str">
        <f>'Risk Transformation'!F25</f>
        <v>No</v>
      </c>
      <c r="H143" s="54" t="str">
        <f>'Risk Transformation'!G25</f>
        <v>Draft 3LoD principles</v>
      </c>
      <c r="I143" s="60"/>
      <c r="J143" s="54" t="str">
        <f>'Risk Transformation'!I25</f>
        <v>Final 3LoD principles</v>
      </c>
      <c r="K143" s="60"/>
      <c r="L143" s="54"/>
      <c r="M143" s="60"/>
      <c r="N143" s="30"/>
      <c r="O143" s="60"/>
      <c r="P143" s="30"/>
      <c r="Q143" s="60"/>
      <c r="R143" s="13" t="str">
        <f>'Risk Transformation'!Q25</f>
        <v>Low</v>
      </c>
      <c r="S143" s="13" t="str">
        <f>'Risk Transformation'!R25</f>
        <v>Low</v>
      </c>
      <c r="T143" s="13" t="str">
        <f>'Risk Transformation'!S25</f>
        <v>Yes</v>
      </c>
    </row>
    <row r="144" spans="1:20" ht="22.5" x14ac:dyDescent="0.2">
      <c r="A144" s="13" t="s">
        <v>142</v>
      </c>
      <c r="B144" s="13"/>
      <c r="C144" s="30" t="str">
        <f>'Risk Transformation'!B26</f>
        <v>Design Risk management organizational structures &amp; staffing</v>
      </c>
      <c r="D144" s="30" t="str">
        <f>'Risk Transformation'!C26</f>
        <v>Operating model design including headcount analysis</v>
      </c>
      <c r="E144" s="13" t="str">
        <f>'Risk Transformation'!D26</f>
        <v>John Hennessey</v>
      </c>
      <c r="F144" s="60">
        <f>'Risk Transformation'!E26</f>
        <v>42219</v>
      </c>
      <c r="G144" s="13" t="str">
        <f>'Risk Transformation'!F26</f>
        <v>No</v>
      </c>
      <c r="H144" s="54" t="str">
        <f>'Risk Transformation'!G26</f>
        <v>Draft reporting lines</v>
      </c>
      <c r="I144" s="60"/>
      <c r="J144" s="54" t="str">
        <f>'Risk Transformation'!I26</f>
        <v>Key stakeholder engagement</v>
      </c>
      <c r="K144" s="60"/>
      <c r="L144" s="54" t="str">
        <f>'Risk Transformation'!K26</f>
        <v>Final (formalization of) reporting lines</v>
      </c>
      <c r="M144" s="60"/>
      <c r="N144" s="30"/>
      <c r="O144" s="60"/>
      <c r="P144" s="30"/>
      <c r="Q144" s="60"/>
      <c r="R144" s="13" t="str">
        <f>'Risk Transformation'!Q26</f>
        <v>Low</v>
      </c>
      <c r="S144" s="13" t="str">
        <f>'Risk Transformation'!R26</f>
        <v>Low</v>
      </c>
      <c r="T144" s="13" t="str">
        <f>'Risk Transformation'!S26</f>
        <v>Yes</v>
      </c>
    </row>
    <row r="145" spans="1:20" ht="22.5" x14ac:dyDescent="0.2">
      <c r="A145" s="13" t="s">
        <v>142</v>
      </c>
      <c r="B145" s="13"/>
      <c r="C145" s="30" t="str">
        <f>'Risk Transformation'!B27</f>
        <v>Design Risk management organizational structures &amp; staffing</v>
      </c>
      <c r="D145" s="30" t="str">
        <f>'Risk Transformation'!C27</f>
        <v>Recruitment of senior Risk and other high priority staff</v>
      </c>
      <c r="E145" s="13" t="str">
        <f>'Risk Transformation'!D27</f>
        <v>Kerrie Maitland</v>
      </c>
      <c r="F145" s="60">
        <f>'Risk Transformation'!E27</f>
        <v>42338</v>
      </c>
      <c r="G145" s="13" t="str">
        <f>'Risk Transformation'!F27</f>
        <v>No</v>
      </c>
      <c r="H145" s="54" t="str">
        <f>'Risk Transformation'!G27</f>
        <v>Board approval</v>
      </c>
      <c r="I145" s="60"/>
      <c r="K145" s="60"/>
      <c r="L145" s="54"/>
      <c r="M145" s="60"/>
      <c r="N145" s="30"/>
      <c r="O145" s="60"/>
      <c r="P145" s="30"/>
      <c r="Q145" s="60"/>
      <c r="R145" s="13" t="str">
        <f>'Risk Transformation'!Q27</f>
        <v>Medium</v>
      </c>
      <c r="S145" s="13" t="str">
        <f>'Risk Transformation'!R27</f>
        <v>Low</v>
      </c>
      <c r="T145" s="13" t="str">
        <f>'Risk Transformation'!S27</f>
        <v>Yes</v>
      </c>
    </row>
    <row r="146" spans="1:20" ht="22.5" x14ac:dyDescent="0.2">
      <c r="A146" s="13" t="s">
        <v>142</v>
      </c>
      <c r="B146" s="13"/>
      <c r="C146" s="30" t="str">
        <f>'Risk Transformation'!B28</f>
        <v>Detail interactions between risk groups for critical processes</v>
      </c>
      <c r="D146" s="30" t="str">
        <f>'Risk Transformation'!C28</f>
        <v>Interaction definition</v>
      </c>
      <c r="E146" s="13" t="str">
        <f>'Risk Transformation'!D28</f>
        <v>John Hennessey</v>
      </c>
      <c r="F146" s="60">
        <f>'Risk Transformation'!E28</f>
        <v>42280</v>
      </c>
      <c r="G146" s="13" t="str">
        <f>'Risk Transformation'!F28</f>
        <v>No</v>
      </c>
      <c r="H146" s="54" t="str">
        <f>'Risk Transformation'!G28</f>
        <v>Draft of operating model</v>
      </c>
      <c r="I146" s="60"/>
      <c r="J146" s="54" t="str">
        <f>'Risk Transformation'!I28</f>
        <v>Final operating model</v>
      </c>
      <c r="K146" s="60"/>
      <c r="L146" s="54"/>
      <c r="M146" s="60"/>
      <c r="N146" s="30"/>
      <c r="O146" s="60"/>
      <c r="P146" s="30"/>
      <c r="Q146" s="60"/>
      <c r="R146" s="13" t="str">
        <f>'Risk Transformation'!Q28</f>
        <v>High</v>
      </c>
      <c r="S146" s="13" t="str">
        <f>'Risk Transformation'!R28</f>
        <v>Medium</v>
      </c>
      <c r="T146" s="13" t="str">
        <f>'Risk Transformation'!S28</f>
        <v>Yes</v>
      </c>
    </row>
    <row r="147" spans="1:20" ht="22.5" x14ac:dyDescent="0.2">
      <c r="A147" s="13" t="s">
        <v>142</v>
      </c>
      <c r="B147" s="13"/>
      <c r="C147" s="30" t="str">
        <f>'Risk Transformation'!B29</f>
        <v>Detail interactions between risk groups for critical processes</v>
      </c>
      <c r="D147" s="30" t="str">
        <f>'Risk Transformation'!C29</f>
        <v>Critical processes updated</v>
      </c>
      <c r="E147" s="13" t="str">
        <f>'Risk Transformation'!D29</f>
        <v>John Hennessey</v>
      </c>
      <c r="F147" s="60">
        <f>'Risk Transformation'!E29</f>
        <v>42261</v>
      </c>
      <c r="G147" s="13" t="str">
        <f>'Risk Transformation'!F29</f>
        <v>No</v>
      </c>
      <c r="H147" s="54" t="str">
        <f>'Risk Transformation'!G29</f>
        <v>Draft headcount</v>
      </c>
      <c r="I147" s="60"/>
      <c r="J147" s="54" t="str">
        <f>'Risk Transformation'!I29</f>
        <v>Delivery of skills / staffing assessment</v>
      </c>
      <c r="K147" s="60"/>
      <c r="L147" s="54" t="str">
        <f>'Risk Transformation'!K29</f>
        <v>Hiring / redeployment strategy</v>
      </c>
      <c r="M147" s="60"/>
      <c r="N147" s="30"/>
      <c r="O147" s="60"/>
      <c r="P147" s="30"/>
      <c r="Q147" s="60"/>
      <c r="R147" s="13" t="str">
        <f>'Risk Transformation'!Q29</f>
        <v>High</v>
      </c>
      <c r="S147" s="13" t="str">
        <f>'Risk Transformation'!R29</f>
        <v>Medium</v>
      </c>
      <c r="T147" s="13" t="str">
        <f>'Risk Transformation'!S29</f>
        <v>Yes</v>
      </c>
    </row>
    <row r="148" spans="1:20" ht="45" x14ac:dyDescent="0.2">
      <c r="A148" s="13" t="s">
        <v>142</v>
      </c>
      <c r="B148" s="13"/>
      <c r="C148" s="30" t="str">
        <f>'Risk Transformation'!B30</f>
        <v>Talaent management</v>
      </c>
      <c r="D148" s="30" t="str">
        <f>'Risk Transformation'!C30</f>
        <v>Perform a talent review and assessment of key risk staff and develop a strategy to address gaps (e.g. hiring, training, leadership programs, etc.) and begin rolling out hiring strategy to fill staffing gaps</v>
      </c>
      <c r="E148" s="13" t="str">
        <f>'Risk Transformation'!D30</f>
        <v>John Hennessey</v>
      </c>
      <c r="F148" s="60" t="str">
        <f>'Risk Transformation'!E30</f>
        <v>TBC</v>
      </c>
      <c r="G148" s="13" t="str">
        <f>'Risk Transformation'!F30</f>
        <v>No</v>
      </c>
      <c r="H148" s="54" t="str">
        <f>'Risk Transformation'!G30</f>
        <v>Draft of communication and training  materials for enterprise-wide communication</v>
      </c>
      <c r="I148" s="60"/>
      <c r="J148" s="54" t="str">
        <f>'Risk Transformation'!I30</f>
        <v>Delivery of final communication and training  materials for enterprise-wide communication</v>
      </c>
      <c r="K148" s="60"/>
      <c r="L148" s="54" t="str">
        <f>'Risk Transformation'!K30</f>
        <v>Development of job descriptions</v>
      </c>
      <c r="M148" s="60"/>
      <c r="N148" s="30" t="str">
        <f>'Risk Transformation'!M30</f>
        <v>Delivery of enterprise-wide training</v>
      </c>
      <c r="O148" s="60"/>
      <c r="P148" s="30"/>
      <c r="Q148" s="60"/>
      <c r="R148" s="13" t="str">
        <f>'Risk Transformation'!Q30</f>
        <v>High</v>
      </c>
      <c r="S148" s="13" t="str">
        <f>'Risk Transformation'!R30</f>
        <v>Medium</v>
      </c>
      <c r="T148" s="13" t="str">
        <f>'Risk Transformation'!S30</f>
        <v>Yes</v>
      </c>
    </row>
    <row r="149" spans="1:20" ht="22.5" x14ac:dyDescent="0.2">
      <c r="A149" s="13" t="s">
        <v>142</v>
      </c>
      <c r="B149" s="13"/>
      <c r="C149" s="30" t="str">
        <f>'Risk Transformation'!B31</f>
        <v>Talaent management</v>
      </c>
      <c r="D149" s="30" t="str">
        <f>'Risk Transformation'!C31</f>
        <v>Articulation of a strong and desired risk culture and creation of risk communication forums (e.g. intranet, Risk Town Halls, etc.)</v>
      </c>
      <c r="E149" s="13" t="str">
        <f>'Risk Transformation'!D31</f>
        <v>John Hennessey</v>
      </c>
      <c r="F149" s="60" t="str">
        <f>'Risk Transformation'!E31</f>
        <v>TBC</v>
      </c>
      <c r="G149" s="13" t="str">
        <f>'Risk Transformation'!F31</f>
        <v>No</v>
      </c>
      <c r="H149" s="54" t="str">
        <f>'Risk Transformation'!G31</f>
        <v>Validation of updated frameworks</v>
      </c>
      <c r="I149" s="60"/>
      <c r="K149" s="60"/>
      <c r="L149" s="54"/>
      <c r="M149" s="60"/>
      <c r="N149" s="30"/>
      <c r="O149" s="60"/>
      <c r="P149" s="30"/>
      <c r="Q149" s="60"/>
      <c r="R149" s="13" t="str">
        <f>'Risk Transformation'!Q31</f>
        <v>Low</v>
      </c>
      <c r="S149" s="13" t="str">
        <f>'Risk Transformation'!R31</f>
        <v>Low</v>
      </c>
      <c r="T149" s="13" t="str">
        <f>'Risk Transformation'!S31</f>
        <v>No</v>
      </c>
    </row>
    <row r="150" spans="1:20" ht="22.5" x14ac:dyDescent="0.2">
      <c r="A150" s="13" t="s">
        <v>142</v>
      </c>
      <c r="B150" s="13"/>
      <c r="C150" s="30" t="str">
        <f>'Risk Transformation'!B32</f>
        <v>Enhance Risk ID and Assessment process</v>
      </c>
      <c r="D150" s="30" t="str">
        <f>'Risk Transformation'!C32</f>
        <v>Documentation of top-down risk aggregation</v>
      </c>
      <c r="E150" s="13" t="str">
        <f>'Risk Transformation'!D32</f>
        <v>Edward Smith / Diane Allaire</v>
      </c>
      <c r="F150" s="60">
        <f>'Risk Transformation'!E32</f>
        <v>42184</v>
      </c>
      <c r="G150" s="13" t="str">
        <f>'Risk Transformation'!F32</f>
        <v>No</v>
      </c>
      <c r="H150" s="54" t="str">
        <f>'Risk Transformation'!G32</f>
        <v>Board approval</v>
      </c>
      <c r="I150" s="60"/>
      <c r="K150" s="60"/>
      <c r="L150" s="54"/>
      <c r="M150" s="60"/>
      <c r="N150" s="30"/>
      <c r="O150" s="60"/>
      <c r="P150" s="30"/>
      <c r="Q150" s="60"/>
      <c r="R150" s="13" t="str">
        <f>'Risk Transformation'!Q32</f>
        <v>Low</v>
      </c>
      <c r="S150" s="13" t="str">
        <f>'Risk Transformation'!R32</f>
        <v>Low</v>
      </c>
      <c r="T150" s="13" t="str">
        <f>'Risk Transformation'!S32</f>
        <v>No</v>
      </c>
    </row>
    <row r="151" spans="1:20" ht="22.5" x14ac:dyDescent="0.2">
      <c r="A151" s="13" t="s">
        <v>142</v>
      </c>
      <c r="B151" s="13"/>
      <c r="C151" s="30" t="str">
        <f>'Risk Transformation'!B33</f>
        <v>Enhance Risk ID and Assessment process</v>
      </c>
      <c r="D151" s="30" t="str">
        <f>'Risk Transformation'!C33</f>
        <v>Framework to identify material risks, including tools, templates, risk taxonomy, guidance, policies and procedures</v>
      </c>
      <c r="E151" s="13" t="str">
        <f>'Risk Transformation'!D33</f>
        <v>Edward Smith / Diane Allaire</v>
      </c>
      <c r="F151" s="60">
        <f>'Risk Transformation'!E33</f>
        <v>42212</v>
      </c>
      <c r="G151" s="13" t="str">
        <f>'Risk Transformation'!F33</f>
        <v>No</v>
      </c>
      <c r="H151" s="54" t="str">
        <f>'Risk Transformation'!G33</f>
        <v>Draft of assessment</v>
      </c>
      <c r="I151" s="60"/>
      <c r="J151" s="54" t="str">
        <f>'Risk Transformation'!I33</f>
        <v>Delivery of assessment</v>
      </c>
      <c r="K151" s="60"/>
      <c r="L151" s="54" t="str">
        <f>'Risk Transformation'!K33</f>
        <v>Prioritization of enhancements</v>
      </c>
      <c r="M151" s="60"/>
      <c r="N151" s="30" t="str">
        <f>'Risk Transformation'!M33</f>
        <v>Final plan for enhancements, given stakeholder input</v>
      </c>
      <c r="O151" s="60"/>
      <c r="P151" s="30" t="str">
        <f>'Risk Transformation'!O33</f>
        <v>Standardization of all policies / procedures</v>
      </c>
      <c r="Q151" s="60"/>
      <c r="R151" s="13" t="str">
        <f>'Risk Transformation'!Q33</f>
        <v>Medium</v>
      </c>
      <c r="S151" s="13" t="str">
        <f>'Risk Transformation'!R33</f>
        <v>Low</v>
      </c>
      <c r="T151" s="13" t="str">
        <f>'Risk Transformation'!S33</f>
        <v>No</v>
      </c>
    </row>
    <row r="152" spans="1:20" ht="33.75" x14ac:dyDescent="0.2">
      <c r="A152" s="13" t="s">
        <v>142</v>
      </c>
      <c r="B152" s="13"/>
      <c r="C152" s="30" t="str">
        <f>'Risk Transformation'!B34</f>
        <v>Enhance Risk ID and Assessment process</v>
      </c>
      <c r="D152" s="30" t="str">
        <f>'Risk Transformation'!C34</f>
        <v>Definition of risk ID foundational elements, multi-year enhancement goals</v>
      </c>
      <c r="E152" s="13" t="str">
        <f>'Risk Transformation'!D34</f>
        <v>Edward Smith / Diane Allaire</v>
      </c>
      <c r="F152" s="60">
        <f>'Risk Transformation'!E34</f>
        <v>42254</v>
      </c>
      <c r="G152" s="13" t="str">
        <f>'Risk Transformation'!F34</f>
        <v>No</v>
      </c>
      <c r="H152" s="54" t="str">
        <f>'Risk Transformation'!G34</f>
        <v>Draft definition of risk ID/assessment process and plan for execution</v>
      </c>
      <c r="I152" s="60"/>
      <c r="J152" s="54" t="str">
        <f>'Risk Transformation'!I34</f>
        <v>Final definition of risk ID/assessment process and plan for execution</v>
      </c>
      <c r="K152" s="60"/>
      <c r="L152" s="54" t="str">
        <f>'Risk Transformation'!K34</f>
        <v>Communication to key stakeholders</v>
      </c>
      <c r="M152" s="60"/>
      <c r="N152" s="30"/>
      <c r="O152" s="60"/>
      <c r="P152" s="30"/>
      <c r="Q152" s="60"/>
      <c r="R152" s="13" t="str">
        <f>'Risk Transformation'!Q34</f>
        <v>Low</v>
      </c>
      <c r="S152" s="13" t="str">
        <f>'Risk Transformation'!R34</f>
        <v>Medium</v>
      </c>
      <c r="T152" s="13" t="str">
        <f>'Risk Transformation'!S34</f>
        <v>No</v>
      </c>
    </row>
    <row r="153" spans="1:20" ht="22.5" x14ac:dyDescent="0.2">
      <c r="A153" s="13" t="s">
        <v>142</v>
      </c>
      <c r="B153" s="13"/>
      <c r="C153" s="30" t="str">
        <f>'Risk Transformation'!B35</f>
        <v>Enhance Risk ID and Assessment process</v>
      </c>
      <c r="D153" s="30" t="str">
        <f>'Risk Transformation'!C35</f>
        <v>Clear  linkages established between Risk ID output to capital planning scenario generation process</v>
      </c>
      <c r="E153" s="13" t="str">
        <f>'Risk Transformation'!D35</f>
        <v>Edward Smith / Diane Allaire</v>
      </c>
      <c r="F153" s="60">
        <f>'Risk Transformation'!E35</f>
        <v>42309</v>
      </c>
      <c r="G153" s="13" t="str">
        <f>'Risk Transformation'!F35</f>
        <v>No</v>
      </c>
      <c r="H153" s="54" t="str">
        <f>'Risk Transformation'!G35</f>
        <v>Board approval</v>
      </c>
      <c r="I153" s="60"/>
      <c r="K153" s="60"/>
      <c r="L153" s="54"/>
      <c r="M153" s="60"/>
      <c r="N153" s="30"/>
      <c r="O153" s="60"/>
      <c r="P153" s="30"/>
      <c r="Q153" s="60"/>
      <c r="R153" s="13" t="str">
        <f>'Risk Transformation'!Q35</f>
        <v>Low</v>
      </c>
      <c r="S153" s="13" t="str">
        <f>'Risk Transformation'!R35</f>
        <v>Low</v>
      </c>
      <c r="T153" s="13" t="str">
        <f>'Risk Transformation'!S35</f>
        <v>No</v>
      </c>
    </row>
    <row r="154" spans="1:20" ht="22.5" x14ac:dyDescent="0.2">
      <c r="A154" s="13" t="s">
        <v>142</v>
      </c>
      <c r="B154" s="13"/>
      <c r="C154" s="30" t="str">
        <f>'Risk Transformation'!B36</f>
        <v>Enhance Risk ID and Assessment process</v>
      </c>
      <c r="D154" s="30" t="str">
        <f>'Risk Transformation'!C36</f>
        <v>Risk ID / Assess. business and data requirements, drawing upon process to create risk register</v>
      </c>
      <c r="E154" s="13" t="str">
        <f>'Risk Transformation'!D36</f>
        <v>Edward Smith / Diane Allaire</v>
      </c>
      <c r="F154" s="60">
        <f>'Risk Transformation'!E36</f>
        <v>42309</v>
      </c>
      <c r="G154" s="13" t="str">
        <f>'Risk Transformation'!F36</f>
        <v>Yes</v>
      </c>
      <c r="H154" s="54" t="str">
        <f>'Risk Transformation'!G36</f>
        <v>Conduct bottom-up risk identification</v>
      </c>
      <c r="I154" s="60"/>
      <c r="J154" s="54" t="str">
        <f>'Risk Transformation'!I36</f>
        <v>Aggregate, review &amp; challenge</v>
      </c>
      <c r="K154" s="60"/>
      <c r="L154" s="54" t="str">
        <f>'Risk Transformation'!K36</f>
        <v>Conduct top-down risk identification</v>
      </c>
      <c r="M154" s="60"/>
      <c r="N154" s="30" t="str">
        <f>'Risk Transformation'!M36</f>
        <v>Draft of risk register</v>
      </c>
      <c r="O154" s="60"/>
      <c r="P154" s="30" t="str">
        <f>'Risk Transformation'!O36</f>
        <v>Final risk register</v>
      </c>
      <c r="Q154" s="60"/>
      <c r="R154" s="13" t="str">
        <f>'Risk Transformation'!Q36</f>
        <v>High</v>
      </c>
      <c r="S154" s="13" t="str">
        <f>'Risk Transformation'!R36</f>
        <v>High</v>
      </c>
      <c r="T154" s="13" t="str">
        <f>'Risk Transformation'!S36</f>
        <v>Yes</v>
      </c>
    </row>
    <row r="155" spans="1:20" ht="33.75" x14ac:dyDescent="0.2">
      <c r="A155" s="13" t="s">
        <v>142</v>
      </c>
      <c r="B155" s="13"/>
      <c r="C155" s="30" t="str">
        <f>'Risk Transformation'!B37</f>
        <v>Enhance Risk ID and Assessment process</v>
      </c>
      <c r="D155" s="30" t="str">
        <f>'Risk Transformation'!C37</f>
        <v>Risk register for modeled and non-modeled risk with reporting to Board and Snr mgt.</v>
      </c>
      <c r="E155" s="13" t="str">
        <f>'Risk Transformation'!D37</f>
        <v>Edward Smith / Diane Allaire</v>
      </c>
      <c r="F155" s="60">
        <f>'Risk Transformation'!E37</f>
        <v>42309</v>
      </c>
      <c r="G155" s="13" t="str">
        <f>'Risk Transformation'!F37</f>
        <v>Yes</v>
      </c>
      <c r="H155" s="54" t="str">
        <f>'Risk Transformation'!G37</f>
        <v>Draft policy and procedures for risk ID and assessment cycle</v>
      </c>
      <c r="I155" s="60"/>
      <c r="J155" s="54" t="str">
        <f>'Risk Transformation'!I37</f>
        <v>Final policy and procedures for risk ID and assessment cycle</v>
      </c>
      <c r="K155" s="60"/>
      <c r="L155" s="54" t="str">
        <f>'Risk Transformation'!K37</f>
        <v>Communication of policies/procedures to key stakeholders</v>
      </c>
      <c r="M155" s="60"/>
      <c r="N155" s="30"/>
      <c r="O155" s="60"/>
      <c r="P155" s="30"/>
      <c r="Q155" s="60"/>
      <c r="R155" s="13" t="str">
        <f>'Risk Transformation'!Q37</f>
        <v>Medium</v>
      </c>
      <c r="S155" s="13" t="str">
        <f>'Risk Transformation'!R37</f>
        <v>Low</v>
      </c>
      <c r="T155" s="13" t="str">
        <f>'Risk Transformation'!S37</f>
        <v>No</v>
      </c>
    </row>
    <row r="156" spans="1:20" ht="22.5" x14ac:dyDescent="0.2">
      <c r="A156" s="13" t="s">
        <v>142</v>
      </c>
      <c r="B156" s="13"/>
      <c r="C156" s="30" t="str">
        <f>'Risk Transformation'!B38</f>
        <v>Conduct high level of credit risk management</v>
      </c>
      <c r="D156" s="30" t="str">
        <f>'Risk Transformation'!C38</f>
        <v>High level wholesale credit process review incl. limits / controls and DoA at SCUSA and SBNA</v>
      </c>
      <c r="E156" s="13" t="str">
        <f>'Risk Transformation'!D38</f>
        <v>TBD</v>
      </c>
      <c r="F156" s="60">
        <f>'Risk Transformation'!E38</f>
        <v>42323</v>
      </c>
      <c r="G156" s="13" t="str">
        <f>'Risk Transformation'!F38</f>
        <v>No</v>
      </c>
      <c r="H156" s="54" t="str">
        <f>'Risk Transformation'!G38</f>
        <v>Draft BRD</v>
      </c>
      <c r="I156" s="60"/>
      <c r="J156" s="54" t="str">
        <f>'Risk Transformation'!I38</f>
        <v>Final BRD and communication to T&amp;O</v>
      </c>
      <c r="K156" s="60"/>
      <c r="L156" s="54"/>
      <c r="M156" s="60"/>
      <c r="N156" s="30"/>
      <c r="O156" s="60"/>
      <c r="P156" s="30"/>
      <c r="Q156" s="60"/>
      <c r="R156" s="13" t="str">
        <f>'Risk Transformation'!Q38</f>
        <v>Low</v>
      </c>
      <c r="S156" s="13" t="str">
        <f>'Risk Transformation'!R38</f>
        <v>Medium</v>
      </c>
      <c r="T156" s="13" t="str">
        <f>'Risk Transformation'!S38</f>
        <v>No</v>
      </c>
    </row>
    <row r="157" spans="1:20" ht="22.5" x14ac:dyDescent="0.2">
      <c r="A157" s="13" t="s">
        <v>142</v>
      </c>
      <c r="B157" s="13"/>
      <c r="C157" s="30" t="str">
        <f>'Risk Transformation'!B39</f>
        <v>Conduct liquidity risk gap analysis</v>
      </c>
      <c r="D157" s="30" t="str">
        <f>'Risk Transformation'!C39</f>
        <v>Definition of target liq. risk capabilities, current state review and remediation plan</v>
      </c>
      <c r="E157" s="13" t="str">
        <f>'Risk Transformation'!D39</f>
        <v>TBD</v>
      </c>
      <c r="F157" s="60">
        <f>'Risk Transformation'!E39</f>
        <v>42352</v>
      </c>
      <c r="G157" s="13" t="str">
        <f>'Risk Transformation'!F39</f>
        <v>No</v>
      </c>
      <c r="H157" s="54" t="str">
        <f>'Risk Transformation'!G39</f>
        <v>Proposed recommendations</v>
      </c>
      <c r="I157" s="60"/>
      <c r="J157" s="54" t="str">
        <f>'Risk Transformation'!I39</f>
        <v>Approved recommendations</v>
      </c>
      <c r="K157" s="60"/>
      <c r="L157" s="54" t="str">
        <f>'Risk Transformation'!K39</f>
        <v>Updated Credit Policy</v>
      </c>
      <c r="M157" s="60"/>
      <c r="N157" s="30"/>
      <c r="O157" s="60"/>
      <c r="P157" s="30"/>
      <c r="Q157" s="60"/>
      <c r="R157" s="13" t="str">
        <f>'Risk Transformation'!Q39</f>
        <v>Medium</v>
      </c>
      <c r="S157" s="13" t="str">
        <f>'Risk Transformation'!R39</f>
        <v>Medium</v>
      </c>
      <c r="T157" s="13" t="str">
        <f>'Risk Transformation'!S39</f>
        <v>Yes</v>
      </c>
    </row>
    <row r="158" spans="1:20" ht="22.5" x14ac:dyDescent="0.2">
      <c r="A158" s="13" t="s">
        <v>142</v>
      </c>
      <c r="B158" s="13"/>
      <c r="C158" s="30" t="str">
        <f>'Risk Transformation'!B40</f>
        <v>Enhance internal reporting</v>
      </c>
      <c r="D158" s="30" t="str">
        <f>'Risk Transformation'!C40</f>
        <v>Assessment of current reporting landscape with quick win enhancements</v>
      </c>
      <c r="E158" s="13" t="str">
        <f>'Risk Transformation'!D40</f>
        <v>Edward Smith</v>
      </c>
      <c r="F158" s="60">
        <f>'Risk Transformation'!E40</f>
        <v>42184</v>
      </c>
      <c r="G158" s="13" t="str">
        <f>'Risk Transformation'!F40</f>
        <v>No</v>
      </c>
      <c r="H158" s="54" t="str">
        <f>'Risk Transformation'!G40</f>
        <v>Draft framework</v>
      </c>
      <c r="I158" s="60"/>
      <c r="J158" s="54" t="str">
        <f>'Risk Transformation'!I40</f>
        <v>Final framework</v>
      </c>
      <c r="K158" s="60"/>
      <c r="L158" s="54"/>
      <c r="M158" s="60"/>
      <c r="N158" s="30"/>
      <c r="O158" s="60"/>
      <c r="P158" s="30"/>
      <c r="Q158" s="60"/>
      <c r="R158" s="13" t="str">
        <f>'Risk Transformation'!Q40</f>
        <v>Medium</v>
      </c>
      <c r="S158" s="13" t="str">
        <f>'Risk Transformation'!R40</f>
        <v>Medium</v>
      </c>
      <c r="T158" s="13" t="str">
        <f>'Risk Transformation'!S40</f>
        <v>Yes</v>
      </c>
    </row>
    <row r="159" spans="1:20" ht="22.5" x14ac:dyDescent="0.2">
      <c r="A159" s="13" t="s">
        <v>142</v>
      </c>
      <c r="B159" s="13"/>
      <c r="C159" s="30" t="str">
        <f>'Risk Transformation'!B41</f>
        <v>Enhance internal reporting</v>
      </c>
      <c r="D159" s="30" t="str">
        <f>'Risk Transformation'!C41</f>
        <v>Definition of target risk reporting landscape</v>
      </c>
      <c r="E159" s="13" t="str">
        <f>'Risk Transformation'!D41</f>
        <v>Edward Smith</v>
      </c>
      <c r="F159" s="60">
        <f>'Risk Transformation'!E41</f>
        <v>42226</v>
      </c>
      <c r="G159" s="13" t="str">
        <f>'Risk Transformation'!F41</f>
        <v>Yes</v>
      </c>
      <c r="H159" s="54" t="str">
        <f>'Risk Transformation'!G41</f>
        <v>Definition of liquidity risk capabilities</v>
      </c>
      <c r="I159" s="60"/>
      <c r="J159" s="54" t="str">
        <f>'Risk Transformation'!I41</f>
        <v>Current state vs. capabilities</v>
      </c>
      <c r="K159" s="60"/>
      <c r="L159" s="54" t="str">
        <f>'Risk Transformation'!K41</f>
        <v>Remediation plan</v>
      </c>
      <c r="M159" s="60"/>
      <c r="N159" s="30"/>
      <c r="O159" s="60"/>
      <c r="P159" s="30"/>
      <c r="Q159" s="60"/>
      <c r="R159" s="13" t="str">
        <f>'Risk Transformation'!Q41</f>
        <v>Medium</v>
      </c>
      <c r="S159" s="13" t="str">
        <f>'Risk Transformation'!R41</f>
        <v>Medium</v>
      </c>
      <c r="T159" s="13" t="str">
        <f>'Risk Transformation'!S41</f>
        <v>Yes</v>
      </c>
    </row>
    <row r="160" spans="1:20" x14ac:dyDescent="0.2">
      <c r="A160" s="13" t="s">
        <v>142</v>
      </c>
      <c r="B160" s="13"/>
      <c r="C160" s="30" t="str">
        <f>'Risk Transformation'!B42</f>
        <v>Enhance internal reporting</v>
      </c>
      <c r="D160" s="30" t="str">
        <f>'Risk Transformation'!C42</f>
        <v>Template reports and socialization of high priority reports</v>
      </c>
      <c r="E160" s="13" t="str">
        <f>'Risk Transformation'!D42</f>
        <v>Edward Smith</v>
      </c>
      <c r="F160" s="60">
        <f>'Risk Transformation'!E42</f>
        <v>42268</v>
      </c>
      <c r="G160" s="13" t="str">
        <f>'Risk Transformation'!F42</f>
        <v>No</v>
      </c>
      <c r="H160" s="54" t="str">
        <f>'Risk Transformation'!G42</f>
        <v>Initial review of risks</v>
      </c>
      <c r="I160" s="60"/>
      <c r="J160" s="54" t="str">
        <f>'Risk Transformation'!I42</f>
        <v>Scenario and impact analysis</v>
      </c>
      <c r="K160" s="60"/>
      <c r="L160" s="54" t="str">
        <f>'Risk Transformation'!K42</f>
        <v>Remediation plan</v>
      </c>
      <c r="M160" s="60"/>
      <c r="N160" s="30" t="str">
        <f>'Risk Transformation'!M42</f>
        <v>Business and data requirements</v>
      </c>
      <c r="O160" s="60"/>
      <c r="P160" s="30"/>
      <c r="Q160" s="60"/>
      <c r="R160" s="13" t="str">
        <f>'Risk Transformation'!Q42</f>
        <v>TBD</v>
      </c>
      <c r="S160" s="13" t="str">
        <f>'Risk Transformation'!R42</f>
        <v>TBD</v>
      </c>
      <c r="T160" s="13" t="str">
        <f>'Risk Transformation'!S42</f>
        <v>Yes</v>
      </c>
    </row>
    <row r="161" spans="1:21" ht="22.5" x14ac:dyDescent="0.2">
      <c r="A161" s="13" t="s">
        <v>142</v>
      </c>
      <c r="B161" s="13"/>
      <c r="C161" s="30" t="str">
        <f>'Risk Transformation'!B43</f>
        <v>Enhance internal reporting</v>
      </c>
      <c r="D161" s="30" t="str">
        <f>'Risk Transformation'!C43</f>
        <v>Operationalization of high priority reports e.g. allocate reporting resources</v>
      </c>
      <c r="E161" s="13" t="str">
        <f>'Risk Transformation'!D43</f>
        <v>Edward Smith</v>
      </c>
      <c r="F161" s="60">
        <f>'Risk Transformation'!E43</f>
        <v>42323</v>
      </c>
      <c r="G161" s="13" t="str">
        <f>'Risk Transformation'!F43</f>
        <v>Yes</v>
      </c>
      <c r="H161" s="54" t="str">
        <f>'Risk Transformation'!G43</f>
        <v>Initial review of framework</v>
      </c>
      <c r="I161" s="60"/>
      <c r="J161" s="54" t="str">
        <f>'Risk Transformation'!I43</f>
        <v>Process and associated tools</v>
      </c>
      <c r="K161" s="60"/>
      <c r="L161" s="54" t="str">
        <f>'Risk Transformation'!K43</f>
        <v>Documented decision authority</v>
      </c>
      <c r="M161" s="60"/>
      <c r="N161" s="30" t="str">
        <f>'Risk Transformation'!M43</f>
        <v>Business and data requirements</v>
      </c>
      <c r="O161" s="60"/>
      <c r="P161" s="30"/>
      <c r="Q161" s="60"/>
      <c r="R161" s="13" t="str">
        <f>'Risk Transformation'!Q43</f>
        <v>TBD</v>
      </c>
      <c r="S161" s="13" t="str">
        <f>'Risk Transformation'!R43</f>
        <v>TBD</v>
      </c>
      <c r="T161" s="13" t="str">
        <f>'Risk Transformation'!S43</f>
        <v>Yes</v>
      </c>
    </row>
    <row r="162" spans="1:21" x14ac:dyDescent="0.2">
      <c r="A162" s="13" t="s">
        <v>142</v>
      </c>
      <c r="B162" s="13"/>
      <c r="C162" s="30" t="str">
        <f>'Risk Transformation'!B44</f>
        <v>Enhance internal reporting</v>
      </c>
      <c r="D162" s="30" t="str">
        <f>'Risk Transformation'!C44</f>
        <v>Template reports and socialization of low priority reports</v>
      </c>
      <c r="E162" s="13" t="str">
        <f>'Risk Transformation'!D44</f>
        <v>Edward Smith</v>
      </c>
      <c r="F162" s="60">
        <f>'Risk Transformation'!E44</f>
        <v>42366</v>
      </c>
      <c r="G162" s="13" t="str">
        <f>'Risk Transformation'!F44</f>
        <v>No</v>
      </c>
      <c r="H162" s="54" t="str">
        <f>'Risk Transformation'!G44</f>
        <v>Risk reporting landscape outline</v>
      </c>
      <c r="I162" s="60"/>
      <c r="K162" s="60"/>
      <c r="L162" s="54"/>
      <c r="M162" s="60"/>
      <c r="N162" s="30"/>
      <c r="O162" s="60"/>
      <c r="P162" s="30"/>
      <c r="Q162" s="60"/>
      <c r="R162" s="13" t="str">
        <f>'Risk Transformation'!Q44</f>
        <v>Low</v>
      </c>
      <c r="S162" s="13" t="str">
        <f>'Risk Transformation'!R44</f>
        <v>Low</v>
      </c>
      <c r="T162" s="13" t="str">
        <f>'Risk Transformation'!S44</f>
        <v>Yes</v>
      </c>
    </row>
    <row r="163" spans="1:21" ht="56.25" x14ac:dyDescent="0.2">
      <c r="A163" s="13" t="s">
        <v>42</v>
      </c>
      <c r="B163" s="30" t="str">
        <f>'Operational Risk'!A5</f>
        <v>Risk Appetite</v>
      </c>
      <c r="C163" s="30" t="str">
        <f>'Operational Risk'!B5</f>
        <v xml:space="preserve">Simplify SHUSA Operational Risk Tolerance Statement Limits
</v>
      </c>
      <c r="D163" s="30" t="str">
        <f>'Operational Risk'!C5</f>
        <v>Enhanced SHUSA operational risk limits implemented, monitored and reported</v>
      </c>
      <c r="E163" s="13" t="str">
        <f>'Operational Risk'!D5</f>
        <v>Sean O'Malley</v>
      </c>
      <c r="F163" s="60"/>
      <c r="G163" s="13" t="str">
        <f>'Operational Risk'!F5</f>
        <v>No</v>
      </c>
      <c r="H163" s="54" t="str">
        <f>'Operational Risk'!G5</f>
        <v>A documented set of recommended enhanced operational risk limits with clear rationale, definitions and thresholds</v>
      </c>
      <c r="I163" s="60"/>
      <c r="J163" s="54" t="str">
        <f>'Operational Risk'!I5</f>
        <v>SHUSA Board-approved enhanced operational risk limits and thresholds.</v>
      </c>
      <c r="K163" s="60"/>
      <c r="L163" s="54" t="str">
        <f>'Operational Risk'!K5</f>
        <v>Implemented processes to effectively monitor and report on enhanced operational risk limits.</v>
      </c>
      <c r="M163" s="60"/>
      <c r="N163" s="30"/>
      <c r="O163" s="60"/>
      <c r="P163" s="30"/>
      <c r="Q163" s="60"/>
      <c r="R163" s="13" t="str">
        <f>'Operational Risk'!Q5</f>
        <v>High</v>
      </c>
      <c r="S163" s="13" t="str">
        <f>'Operational Risk'!R5</f>
        <v>Medium</v>
      </c>
      <c r="T163" s="13" t="str">
        <f>'Operational Risk'!S5</f>
        <v>No</v>
      </c>
      <c r="U163" s="30"/>
    </row>
    <row r="164" spans="1:21" ht="56.25" x14ac:dyDescent="0.2">
      <c r="A164" s="13" t="s">
        <v>42</v>
      </c>
      <c r="B164" s="30" t="str">
        <f>'Operational Risk'!A6</f>
        <v>Risk Appetite</v>
      </c>
      <c r="C164" s="30" t="str">
        <f>'Operational Risk'!B6</f>
        <v>Align with Capital Measures described in the Basel Consultative document (Total Potential OR Losses as a % of Gross Income, Single OR Loss Event &gt; $10MM)</v>
      </c>
      <c r="D164" s="30" t="str">
        <f>'Operational Risk'!C6</f>
        <v>Enhanced SHUSA operational risk limits implemented, monitored and reported</v>
      </c>
      <c r="E164" s="13" t="str">
        <f>'Operational Risk'!D6</f>
        <v>Sean O'Malley</v>
      </c>
      <c r="F164" s="60"/>
      <c r="G164" s="13" t="str">
        <f>'Operational Risk'!F6</f>
        <v>No</v>
      </c>
      <c r="H164" s="54" t="str">
        <f>'Operational Risk'!G6</f>
        <v>A documented set of recommended enhanced operational risk limits with clear rationale, definitions and thresholds</v>
      </c>
      <c r="I164" s="60"/>
      <c r="J164" s="54" t="str">
        <f>'Operational Risk'!I6</f>
        <v>SHUSA Board-approved enhanced operational risk limits and thresholds.</v>
      </c>
      <c r="K164" s="60"/>
      <c r="L164" s="54" t="str">
        <f>'Operational Risk'!K6</f>
        <v>Implemented processes to effectively monitor and report on enhanced operational risk limits.</v>
      </c>
      <c r="M164" s="60"/>
      <c r="N164" s="30"/>
      <c r="O164" s="60"/>
      <c r="P164" s="30"/>
      <c r="Q164" s="60"/>
      <c r="R164" s="13" t="str">
        <f>'Operational Risk'!Q6</f>
        <v>High</v>
      </c>
      <c r="S164" s="13" t="str">
        <f>'Operational Risk'!R6</f>
        <v>Medium</v>
      </c>
      <c r="T164" s="13" t="str">
        <f>'Operational Risk'!S6</f>
        <v>No</v>
      </c>
      <c r="U164" s="30"/>
    </row>
    <row r="165" spans="1:21" ht="78.75" x14ac:dyDescent="0.2">
      <c r="A165" s="13" t="s">
        <v>42</v>
      </c>
      <c r="B165" s="30" t="str">
        <f>'Operational Risk'!A7</f>
        <v>Governance &amp; Organization</v>
      </c>
      <c r="C165" s="30" t="str">
        <f>'Operational Risk'!B7</f>
        <v>Determine OR organizational structure between SHUSA and Subsidiaries</v>
      </c>
      <c r="D165" s="30" t="str">
        <f>'Operational Risk'!C7</f>
        <v>Approved short term (year 1) operational risk management operating model for SHUSA and it subsidiaries</v>
      </c>
      <c r="E165" s="13" t="str">
        <f>'Operational Risk'!D7</f>
        <v>Steve Bhatti</v>
      </c>
      <c r="F165" s="60"/>
      <c r="G165" s="13" t="str">
        <f>'Operational Risk'!F7</f>
        <v>No</v>
      </c>
      <c r="H165" s="54" t="str">
        <f>'Operational Risk'!G7</f>
        <v>A documented, recommended short term (year 1) operational risk management operating model for SHUSA and it subsidiaries including roles and responsibilities clearly defined using the RACI method</v>
      </c>
      <c r="I165" s="60"/>
      <c r="K165" s="60"/>
      <c r="L165" s="54"/>
      <c r="M165" s="60"/>
      <c r="N165" s="30"/>
      <c r="O165" s="60"/>
      <c r="P165" s="30"/>
      <c r="Q165" s="60"/>
      <c r="R165" s="13" t="str">
        <f>'Operational Risk'!Q7</f>
        <v>High</v>
      </c>
      <c r="S165" s="13" t="str">
        <f>'Operational Risk'!R7</f>
        <v>Low</v>
      </c>
      <c r="T165" s="13" t="str">
        <f>'Operational Risk'!S7</f>
        <v>No</v>
      </c>
      <c r="U165" s="30"/>
    </row>
    <row r="166" spans="1:21" ht="78.75" x14ac:dyDescent="0.2">
      <c r="A166" s="13" t="s">
        <v>42</v>
      </c>
      <c r="B166" s="30" t="str">
        <f>'Operational Risk'!A8</f>
        <v>Governance &amp; Organization</v>
      </c>
      <c r="C166" s="30" t="str">
        <f>'Operational Risk'!B8</f>
        <v>Determine OR organizational structure between SHUSA and Subsidiaries</v>
      </c>
      <c r="D166" s="30" t="str">
        <f>'Operational Risk'!C8</f>
        <v xml:space="preserve">Approved medium term (years 2/3) operational risk management operating model for SHUSA and its subsidiaries </v>
      </c>
      <c r="E166" s="13" t="str">
        <f>'Operational Risk'!D8</f>
        <v>Steve Bhatti</v>
      </c>
      <c r="F166" s="60"/>
      <c r="G166" s="13" t="str">
        <f>'Operational Risk'!F8</f>
        <v>No</v>
      </c>
      <c r="H166" s="54" t="str">
        <f>'Operational Risk'!G8</f>
        <v>A documented, recommended medium term (years2/3) operational risk management operating model for SHUSA and its subsidiaries including roles and responsibilities clearly defined using the RACI method</v>
      </c>
      <c r="I166" s="60"/>
      <c r="K166" s="60"/>
      <c r="L166" s="54"/>
      <c r="M166" s="60"/>
      <c r="N166" s="30"/>
      <c r="O166" s="60"/>
      <c r="P166" s="30"/>
      <c r="Q166" s="60"/>
      <c r="R166" s="13" t="str">
        <f>'Operational Risk'!Q8</f>
        <v>High</v>
      </c>
      <c r="S166" s="13" t="str">
        <f>'Operational Risk'!R8</f>
        <v>Low</v>
      </c>
      <c r="T166" s="13" t="str">
        <f>'Operational Risk'!S8</f>
        <v>No</v>
      </c>
      <c r="U166" s="30"/>
    </row>
    <row r="167" spans="1:21" ht="67.5" x14ac:dyDescent="0.2">
      <c r="A167" s="13" t="s">
        <v>42</v>
      </c>
      <c r="B167" s="30" t="str">
        <f>'Operational Risk'!A9</f>
        <v>Governance &amp; Organization</v>
      </c>
      <c r="C167" s="30" t="str">
        <f>'Operational Risk'!B9</f>
        <v xml:space="preserve">Determine and select short-term / medium-term resource requirements (internal and external) to deliver Year 1/2/3 priorities
</v>
      </c>
      <c r="D167" s="30" t="str">
        <f>'Operational Risk'!C9</f>
        <v>Approved operational risk management staffing assessment for both the short term (year 1) and medium term (years 2/3) operating models</v>
      </c>
      <c r="E167" s="13" t="str">
        <f>'Operational Risk'!D9</f>
        <v>Steve Bhatti</v>
      </c>
      <c r="F167" s="60"/>
      <c r="G167" s="13" t="str">
        <f>'Operational Risk'!F9</f>
        <v>No</v>
      </c>
      <c r="H167" s="54" t="str">
        <f>'Operational Risk'!G9</f>
        <v>Documented results from an operational risk management staffing assessment for both the short term (year 1) and medium term (years 2/3) operating models</v>
      </c>
      <c r="I167" s="60"/>
      <c r="K167" s="60"/>
      <c r="L167" s="54"/>
      <c r="M167" s="60"/>
      <c r="N167" s="30"/>
      <c r="O167" s="60"/>
      <c r="P167" s="30"/>
      <c r="Q167" s="60"/>
      <c r="R167" s="13" t="str">
        <f>'Operational Risk'!Q9</f>
        <v>High</v>
      </c>
      <c r="S167" s="13" t="str">
        <f>'Operational Risk'!R9</f>
        <v>Low</v>
      </c>
      <c r="T167" s="13" t="str">
        <f>'Operational Risk'!S9</f>
        <v>No</v>
      </c>
      <c r="U167" s="30"/>
    </row>
    <row r="168" spans="1:21" ht="33.75" x14ac:dyDescent="0.2">
      <c r="A168" s="13" t="s">
        <v>42</v>
      </c>
      <c r="B168" s="30" t="str">
        <f>'Operational Risk'!A10</f>
        <v>Governance &amp; Organization</v>
      </c>
      <c r="C168" s="30" t="str">
        <f>'Operational Risk'!B10</f>
        <v xml:space="preserve">Recruit and onboard necessary talent
</v>
      </c>
      <c r="D168" s="30" t="str">
        <f>'Operational Risk'!C10</f>
        <v>Active recruitment of SHUSA ORM staff for short term (year 1) operating model</v>
      </c>
      <c r="E168" s="13" t="str">
        <f>'Operational Risk'!D10</f>
        <v>Steve Bhatti</v>
      </c>
      <c r="F168" s="60"/>
      <c r="G168" s="13" t="str">
        <f>'Operational Risk'!F10</f>
        <v>No</v>
      </c>
      <c r="H168" s="54" t="str">
        <f>'Operational Risk'!G10</f>
        <v>Initial recruitment for SHUSA ORM based on the short term (year 1) operating model</v>
      </c>
      <c r="I168" s="60"/>
      <c r="K168" s="60"/>
      <c r="L168" s="54"/>
      <c r="M168" s="60"/>
      <c r="N168" s="30"/>
      <c r="O168" s="60"/>
      <c r="P168" s="30"/>
      <c r="Q168" s="60"/>
      <c r="R168" s="13" t="str">
        <f>'Operational Risk'!Q10</f>
        <v>High</v>
      </c>
      <c r="S168" s="13" t="str">
        <f>'Operational Risk'!R10</f>
        <v>Low</v>
      </c>
      <c r="T168" s="13" t="str">
        <f>'Operational Risk'!S10</f>
        <v>No</v>
      </c>
      <c r="U168" s="30"/>
    </row>
    <row r="169" spans="1:21" ht="56.25" x14ac:dyDescent="0.2">
      <c r="A169" s="13" t="s">
        <v>42</v>
      </c>
      <c r="B169" s="30" t="str">
        <f>'Operational Risk'!A11</f>
        <v>Governance &amp; Organization</v>
      </c>
      <c r="C169" s="30" t="str">
        <f>'Operational Risk'!B11</f>
        <v xml:space="preserve">Recruit and onboard necessary talent
</v>
      </c>
      <c r="D169" s="30" t="str">
        <f>'Operational Risk'!C11</f>
        <v xml:space="preserve"> Active recruitment of SHUSA subsidiaries ORM staff for both 1st and 2nd lines of defense for short term (year 1) operating model</v>
      </c>
      <c r="E169" s="13" t="str">
        <f>'Operational Risk'!D11</f>
        <v>Steve Bhatti</v>
      </c>
      <c r="F169" s="60"/>
      <c r="G169" s="13" t="str">
        <f>'Operational Risk'!F11</f>
        <v>No</v>
      </c>
      <c r="H169" s="54" t="str">
        <f>'Operational Risk'!G11</f>
        <v>Initial recruitment for all SHUSA subsidiares ORM 1st and 2nd lines of defense based on the short term (year 1) operating model</v>
      </c>
      <c r="I169" s="60"/>
      <c r="K169" s="60"/>
      <c r="L169" s="54"/>
      <c r="M169" s="60"/>
      <c r="N169" s="30"/>
      <c r="O169" s="60"/>
      <c r="P169" s="30"/>
      <c r="Q169" s="60"/>
      <c r="R169" s="13" t="str">
        <f>'Operational Risk'!Q11</f>
        <v>High</v>
      </c>
      <c r="S169" s="13" t="str">
        <f>'Operational Risk'!R11</f>
        <v>Low</v>
      </c>
      <c r="T169" s="13" t="str">
        <f>'Operational Risk'!S11</f>
        <v>No</v>
      </c>
      <c r="U169" s="30"/>
    </row>
    <row r="170" spans="1:21" ht="45" x14ac:dyDescent="0.2">
      <c r="A170" s="13" t="s">
        <v>42</v>
      </c>
      <c r="B170" s="30" t="str">
        <f>'Operational Risk'!A12</f>
        <v>Governance &amp; Organization</v>
      </c>
      <c r="C170" s="30" t="str">
        <f>'Operational Risk'!B12</f>
        <v>Establish a SHUSA Operational Risk Management Framework (Develop ORM principles, 3 LoD roles and responsibilities, SHUSA ORM organizational structure, ORM ERM methodology)</v>
      </c>
      <c r="D170" s="30" t="str">
        <f>'Operational Risk'!C12</f>
        <v>SHUSA Operational Risk Framework approved by SHUSA BERC</v>
      </c>
      <c r="E170" s="13" t="str">
        <f>'Operational Risk'!D12</f>
        <v>Brian McVane</v>
      </c>
      <c r="F170" s="60"/>
      <c r="G170" s="13" t="str">
        <f>'Operational Risk'!F12</f>
        <v>No</v>
      </c>
      <c r="H170" s="54" t="str">
        <f>'Operational Risk'!G12</f>
        <v>A draft SHUSA Operational Risk Management Framework</v>
      </c>
      <c r="I170" s="60"/>
      <c r="J170" s="54" t="str">
        <f>'Operational Risk'!I12</f>
        <v>Socialized Framework with obtained acknowledgement  by CRO's and 1st line of defense with acknowledgement of roles and responsibilities</v>
      </c>
      <c r="K170" s="60"/>
      <c r="L170" s="54" t="str">
        <f>'Operational Risk'!K12</f>
        <v>Obtained approval from SHUSA BERC</v>
      </c>
      <c r="M170" s="60"/>
      <c r="N170" s="30"/>
      <c r="O170" s="60"/>
      <c r="P170" s="30"/>
      <c r="Q170" s="60"/>
      <c r="R170" s="13" t="str">
        <f>'Operational Risk'!Q12</f>
        <v>High</v>
      </c>
      <c r="S170" s="13" t="str">
        <f>'Operational Risk'!R12</f>
        <v>Low</v>
      </c>
      <c r="T170" s="13" t="str">
        <f>'Operational Risk'!S12</f>
        <v>No</v>
      </c>
      <c r="U170" s="30"/>
    </row>
    <row r="171" spans="1:21" ht="33.75" x14ac:dyDescent="0.2">
      <c r="A171" s="13" t="s">
        <v>42</v>
      </c>
      <c r="B171" s="30" t="str">
        <f>'Operational Risk'!A13</f>
        <v>Governance &amp; Organization</v>
      </c>
      <c r="C171" s="30" t="str">
        <f>'Operational Risk'!B13</f>
        <v>Perform gap analysis of policy inventory in line with regulatory guidance supporting SHUSA policy requirements</v>
      </c>
      <c r="D171" s="30" t="str">
        <f>'Operational Risk'!C13</f>
        <v>Completed mapping of all operational risk management enterprise policies and regulatory requirements in a tool</v>
      </c>
      <c r="E171" s="13" t="str">
        <f>'Operational Risk'!D13</f>
        <v>Brian McVane</v>
      </c>
      <c r="F171" s="60"/>
      <c r="G171" s="13" t="str">
        <f>'Operational Risk'!F13</f>
        <v>Yes</v>
      </c>
      <c r="H171" s="54" t="str">
        <f>'Operational Risk'!G13</f>
        <v>Tool selected</v>
      </c>
      <c r="I171" s="60"/>
      <c r="J171" s="54" t="str">
        <f>'Operational Risk'!I13</f>
        <v>Tool implemented</v>
      </c>
      <c r="K171" s="60"/>
      <c r="L171" s="54" t="str">
        <f>'Operational Risk'!K13</f>
        <v>Obtained authoritative sources for regulatory requirements</v>
      </c>
      <c r="M171" s="60"/>
      <c r="N171" s="30" t="str">
        <f>'Operational Risk'!M13</f>
        <v>Uploaded regulatory and policy requirements into tool</v>
      </c>
      <c r="O171" s="60"/>
      <c r="P171" s="30"/>
      <c r="Q171" s="60"/>
      <c r="R171" s="13" t="str">
        <f>'Operational Risk'!Q13</f>
        <v>High</v>
      </c>
      <c r="S171" s="13" t="str">
        <f>'Operational Risk'!R13</f>
        <v>Medium</v>
      </c>
      <c r="T171" s="13" t="str">
        <f>'Operational Risk'!S13</f>
        <v>No</v>
      </c>
      <c r="U171" s="30"/>
    </row>
    <row r="172" spans="1:21" ht="56.25" x14ac:dyDescent="0.2">
      <c r="A172" s="13" t="s">
        <v>42</v>
      </c>
      <c r="B172" s="30" t="str">
        <f>'Operational Risk'!A14</f>
        <v>Governance &amp; Organization</v>
      </c>
      <c r="C172" s="30" t="str">
        <f>'Operational Risk'!B14</f>
        <v xml:space="preserve">Update SHUSA enterprise Ops Risk policies as required
</v>
      </c>
      <c r="D172" s="30" t="str">
        <f>'Operational Risk'!C14</f>
        <v>SHUSA Board approved SHUSA Enterprise Operational Risk Management Policy</v>
      </c>
      <c r="E172" s="13" t="str">
        <f>'Operational Risk'!D14</f>
        <v>Brian McVane</v>
      </c>
      <c r="F172" s="60"/>
      <c r="G172" s="13" t="str">
        <f>'Operational Risk'!F14</f>
        <v>No</v>
      </c>
      <c r="H172" s="54" t="str">
        <f>'Operational Risk'!G14</f>
        <v>Updated operational risk management enterprise policies considering regulatory requirements and SHUSA internal policy standards</v>
      </c>
      <c r="I172" s="60"/>
      <c r="J172" s="54" t="str">
        <f>'Operational Risk'!I14</f>
        <v>Obtained SHUSA Board approval for operational risk management enterprise policies and communication strategies</v>
      </c>
      <c r="K172" s="60"/>
      <c r="L172" s="54"/>
      <c r="M172" s="60"/>
      <c r="N172" s="30"/>
      <c r="O172" s="60"/>
      <c r="P172" s="30"/>
      <c r="Q172" s="60"/>
      <c r="R172" s="13" t="str">
        <f>'Operational Risk'!Q14</f>
        <v>High</v>
      </c>
      <c r="S172" s="13" t="str">
        <f>'Operational Risk'!R14</f>
        <v>Medium</v>
      </c>
      <c r="T172" s="13" t="str">
        <f>'Operational Risk'!S14</f>
        <v>No</v>
      </c>
      <c r="U172" s="30"/>
    </row>
    <row r="173" spans="1:21" ht="56.25" x14ac:dyDescent="0.2">
      <c r="A173" s="13" t="s">
        <v>42</v>
      </c>
      <c r="B173" s="30" t="str">
        <f>'Operational Risk'!A15</f>
        <v>Governance &amp; Organization</v>
      </c>
      <c r="C173" s="30" t="str">
        <f>'Operational Risk'!B15</f>
        <v xml:space="preserve">Update SHUSA enterprise Ops Risk policies as required
</v>
      </c>
      <c r="D173" s="30" t="str">
        <f>'Operational Risk'!C15</f>
        <v>SHUSA Board approved SHUSA Enterprise Information Risk Management Policy</v>
      </c>
      <c r="E173" s="13" t="str">
        <f>'Operational Risk'!D15</f>
        <v>Brian McVane</v>
      </c>
      <c r="F173" s="60"/>
      <c r="G173" s="13" t="str">
        <f>'Operational Risk'!F15</f>
        <v>No</v>
      </c>
      <c r="H173" s="54" t="str">
        <f>'Operational Risk'!G15</f>
        <v>Updated information risk management enterprise policies considering regulatory requirements and SHUSA internal policy standards</v>
      </c>
      <c r="I173" s="60"/>
      <c r="J173" s="54" t="str">
        <f>'Operational Risk'!I15</f>
        <v>Obtained SHUSA Board approval for Information Risk management enterprise policies and communication strategies</v>
      </c>
      <c r="K173" s="60"/>
      <c r="L173" s="54"/>
      <c r="M173" s="60"/>
      <c r="N173" s="30"/>
      <c r="O173" s="60"/>
      <c r="P173" s="30"/>
      <c r="Q173" s="60"/>
      <c r="R173" s="13" t="str">
        <f>'Operational Risk'!Q15</f>
        <v>High</v>
      </c>
      <c r="S173" s="13" t="str">
        <f>'Operational Risk'!R15</f>
        <v>Medium</v>
      </c>
      <c r="T173" s="13" t="str">
        <f>'Operational Risk'!S15</f>
        <v>No</v>
      </c>
      <c r="U173" s="30"/>
    </row>
    <row r="174" spans="1:21" ht="67.5" x14ac:dyDescent="0.2">
      <c r="A174" s="13" t="s">
        <v>42</v>
      </c>
      <c r="B174" s="30" t="str">
        <f>'Operational Risk'!A16</f>
        <v>Governance &amp; Organization</v>
      </c>
      <c r="C174" s="30" t="str">
        <f>'Operational Risk'!B16</f>
        <v xml:space="preserve">Update SHUSA enterprise Ops Risk policies as required
</v>
      </c>
      <c r="D174" s="30" t="str">
        <f>'Operational Risk'!C16</f>
        <v>SHUSA Board approved SHUSA Enterprise Third Party Risk Managment Policy</v>
      </c>
      <c r="E174" s="13" t="str">
        <f>'Operational Risk'!D16</f>
        <v>Brian McVane</v>
      </c>
      <c r="F174" s="60"/>
      <c r="G174" s="13" t="str">
        <f>'Operational Risk'!F16</f>
        <v>No</v>
      </c>
      <c r="H174" s="54" t="str">
        <f>'Operational Risk'!G16</f>
        <v xml:space="preserve">Updated Third Party risk management enterprise policies considering regulatory requirements and SHUSA internal policy standards
</v>
      </c>
      <c r="I174" s="60"/>
      <c r="J174" s="54" t="str">
        <f>'Operational Risk'!I16</f>
        <v>Obtained SHUSA Board approval for Third Party Risk management enterprise policies and communication strategies</v>
      </c>
      <c r="K174" s="60"/>
      <c r="L174" s="54"/>
      <c r="M174" s="60"/>
      <c r="N174" s="30"/>
      <c r="O174" s="60"/>
      <c r="P174" s="30"/>
      <c r="Q174" s="60"/>
      <c r="R174" s="13" t="str">
        <f>'Operational Risk'!Q16</f>
        <v>High</v>
      </c>
      <c r="S174" s="13" t="str">
        <f>'Operational Risk'!R16</f>
        <v>Medium</v>
      </c>
      <c r="T174" s="13" t="str">
        <f>'Operational Risk'!S16</f>
        <v>No</v>
      </c>
      <c r="U174" s="30"/>
    </row>
    <row r="175" spans="1:21" ht="67.5" x14ac:dyDescent="0.2">
      <c r="A175" s="13" t="s">
        <v>42</v>
      </c>
      <c r="B175" s="30" t="str">
        <f>'Operational Risk'!A17</f>
        <v>Governance &amp; Organization</v>
      </c>
      <c r="C175" s="30" t="str">
        <f>'Operational Risk'!B17</f>
        <v xml:space="preserve">Update SHUSA enterprise Ops Risk policies as required
</v>
      </c>
      <c r="D175" s="30" t="str">
        <f>'Operational Risk'!C17</f>
        <v>SHUSA Board approved SHUSA Enterprise Business Continuity &amp; Disaster Recovery Policy</v>
      </c>
      <c r="E175" s="13" t="str">
        <f>'Operational Risk'!D17</f>
        <v>Brian McVane</v>
      </c>
      <c r="F175" s="60"/>
      <c r="G175" s="13" t="str">
        <f>'Operational Risk'!F17</f>
        <v>No</v>
      </c>
      <c r="H175" s="54" t="str">
        <f>'Operational Risk'!G17</f>
        <v>Updated Business Continuity &amp; Disaster Recovery risk management enterprise policies considering regulatory requirements and SHUSA internal policy standards</v>
      </c>
      <c r="I175" s="60"/>
      <c r="J175" s="54" t="str">
        <f>'Operational Risk'!I17</f>
        <v>Obtained SHUSA Board approval for Business Continuity &amp; Disaster Recovery enterprise policies and communication strategies</v>
      </c>
      <c r="K175" s="60"/>
      <c r="L175" s="54"/>
      <c r="M175" s="60"/>
      <c r="N175" s="30"/>
      <c r="O175" s="60"/>
      <c r="P175" s="30"/>
      <c r="Q175" s="60"/>
      <c r="R175" s="13" t="str">
        <f>'Operational Risk'!Q17</f>
        <v>High</v>
      </c>
      <c r="S175" s="13" t="str">
        <f>'Operational Risk'!R17</f>
        <v>Medium</v>
      </c>
      <c r="T175" s="13" t="str">
        <f>'Operational Risk'!S17</f>
        <v>No</v>
      </c>
      <c r="U175" s="30"/>
    </row>
    <row r="176" spans="1:21" ht="56.25" x14ac:dyDescent="0.2">
      <c r="A176" s="13" t="s">
        <v>42</v>
      </c>
      <c r="B176" s="30" t="str">
        <f>'Operational Risk'!A18</f>
        <v>Governance &amp; Organization</v>
      </c>
      <c r="C176" s="30" t="str">
        <f>'Operational Risk'!B18</f>
        <v>Gap analysis to identify training needs for staff of SHUSA and Subsidiaries with respect to SHUSA enterprise Ops Risk policies and standards</v>
      </c>
      <c r="D176" s="30" t="str">
        <f>'Operational Risk'!C18</f>
        <v>Documented operational risk management knowledge/skill assessment to inform initial training requirements</v>
      </c>
      <c r="E176" s="13" t="str">
        <f>'Operational Risk'!D18</f>
        <v>Brian McVane</v>
      </c>
      <c r="F176" s="60"/>
      <c r="G176" s="13" t="str">
        <f>'Operational Risk'!F18</f>
        <v>No</v>
      </c>
      <c r="H176" s="54" t="str">
        <f>'Operational Risk'!G18</f>
        <v xml:space="preserve">Developed centralized, criterion based operational risk management knowledge/skill assessment for SHUSA and its subsidiary 2nd LoD </v>
      </c>
      <c r="I176" s="60"/>
      <c r="J176" s="54" t="str">
        <f>'Operational Risk'!I18</f>
        <v>Completed operational risk management knowledge/skill assessment</v>
      </c>
      <c r="K176" s="60"/>
      <c r="L176" s="54"/>
      <c r="M176" s="60"/>
      <c r="N176" s="30"/>
      <c r="O176" s="60"/>
      <c r="P176" s="30"/>
      <c r="Q176" s="60"/>
      <c r="R176" s="13" t="str">
        <f>'Operational Risk'!Q18</f>
        <v>Medium</v>
      </c>
      <c r="S176" s="13" t="str">
        <f>'Operational Risk'!R18</f>
        <v>High</v>
      </c>
      <c r="T176" s="13" t="str">
        <f>'Operational Risk'!S18</f>
        <v>Yes</v>
      </c>
      <c r="U176" s="30"/>
    </row>
    <row r="177" spans="1:21" ht="33.75" x14ac:dyDescent="0.2">
      <c r="A177" s="13" t="s">
        <v>42</v>
      </c>
      <c r="B177" s="30" t="str">
        <f>'Operational Risk'!A19</f>
        <v>Governance &amp; Organization</v>
      </c>
      <c r="C177" s="30" t="str">
        <f>'Operational Risk'!B19</f>
        <v>Establish essential standards in line with the SHUSA Enterprise Operational Risk Management Policy</v>
      </c>
      <c r="D177" s="30" t="str">
        <f>'Operational Risk'!C19</f>
        <v>SHUSA CORO approved operational risk management standards and communication strategy</v>
      </c>
      <c r="E177" s="13" t="str">
        <f>'Operational Risk'!D19</f>
        <v>Brian McVane</v>
      </c>
      <c r="F177" s="60"/>
      <c r="G177" s="13" t="str">
        <f>'Operational Risk'!F19</f>
        <v>No</v>
      </c>
      <c r="H177" s="54" t="str">
        <f>'Operational Risk'!G19</f>
        <v xml:space="preserve">Creation of operational risk management Standards Inventory </v>
      </c>
      <c r="I177" s="60"/>
      <c r="J177" s="54" t="str">
        <f>'Operational Risk'!I19</f>
        <v>Drafted operational risk management standards aligned with Standards Inventory</v>
      </c>
      <c r="K177" s="60"/>
      <c r="L177" s="54" t="str">
        <f>'Operational Risk'!K19</f>
        <v xml:space="preserve">Documented communication strategy </v>
      </c>
      <c r="M177" s="60"/>
      <c r="N177" s="30"/>
      <c r="O177" s="60"/>
      <c r="P177" s="30"/>
      <c r="Q177" s="60"/>
      <c r="R177" s="13" t="str">
        <f>'Operational Risk'!Q19</f>
        <v>High</v>
      </c>
      <c r="S177" s="13" t="str">
        <f>'Operational Risk'!R19</f>
        <v>Medium</v>
      </c>
      <c r="T177" s="13" t="str">
        <f>'Operational Risk'!S19</f>
        <v>Yes</v>
      </c>
      <c r="U177" s="30"/>
    </row>
    <row r="178" spans="1:21" ht="33.75" x14ac:dyDescent="0.2">
      <c r="A178" s="13" t="s">
        <v>42</v>
      </c>
      <c r="B178" s="30" t="str">
        <f>'Operational Risk'!A20</f>
        <v>Governance &amp; Organization</v>
      </c>
      <c r="C178" s="30" t="str">
        <f>'Operational Risk'!B20</f>
        <v>Establish essential standards in line with the SHUSA Enterprise Operational Risk Management Policy</v>
      </c>
      <c r="D178" s="30" t="str">
        <f>'Operational Risk'!C20</f>
        <v>SHUSA CORO approved information risk management standards and communication strategy</v>
      </c>
      <c r="E178" s="13" t="str">
        <f>'Operational Risk'!D20</f>
        <v>Brian McVane</v>
      </c>
      <c r="F178" s="60"/>
      <c r="G178" s="13" t="str">
        <f>'Operational Risk'!F20</f>
        <v>No</v>
      </c>
      <c r="H178" s="54" t="str">
        <f>'Operational Risk'!G20</f>
        <v xml:space="preserve">Creation of information risk management Standards Inventory </v>
      </c>
      <c r="I178" s="60"/>
      <c r="J178" s="54" t="str">
        <f>'Operational Risk'!I20</f>
        <v>Drafted information risk management standards aligned with Standards Inventory</v>
      </c>
      <c r="K178" s="60"/>
      <c r="L178" s="54" t="str">
        <f>'Operational Risk'!K20</f>
        <v xml:space="preserve">Documented communication strategy </v>
      </c>
      <c r="M178" s="60"/>
      <c r="N178" s="30"/>
      <c r="O178" s="60"/>
      <c r="P178" s="30"/>
      <c r="Q178" s="60"/>
      <c r="R178" s="13" t="str">
        <f>'Operational Risk'!Q20</f>
        <v>High</v>
      </c>
      <c r="S178" s="13" t="str">
        <f>'Operational Risk'!R20</f>
        <v>Medium</v>
      </c>
      <c r="T178" s="13" t="str">
        <f>'Operational Risk'!S20</f>
        <v>Yes</v>
      </c>
      <c r="U178" s="30"/>
    </row>
    <row r="179" spans="1:21" ht="33.75" x14ac:dyDescent="0.2">
      <c r="A179" s="13" t="s">
        <v>42</v>
      </c>
      <c r="B179" s="30" t="str">
        <f>'Operational Risk'!A21</f>
        <v>Governance &amp; Organization</v>
      </c>
      <c r="C179" s="30" t="str">
        <f>'Operational Risk'!B21</f>
        <v>Establish essential standards in line with the SHUSA Enterprise Operational Risk Management Policy</v>
      </c>
      <c r="D179" s="30" t="str">
        <f>'Operational Risk'!C21</f>
        <v>SHUSA CORO approved third party risk management standards and communication strategy</v>
      </c>
      <c r="E179" s="13" t="str">
        <f>'Operational Risk'!D21</f>
        <v>Brian McVane</v>
      </c>
      <c r="F179" s="60"/>
      <c r="G179" s="13" t="str">
        <f>'Operational Risk'!F21</f>
        <v>No</v>
      </c>
      <c r="H179" s="54" t="str">
        <f>'Operational Risk'!G21</f>
        <v xml:space="preserve">Creation of third party risk management Standards Inventory </v>
      </c>
      <c r="I179" s="60"/>
      <c r="J179" s="54" t="str">
        <f>'Operational Risk'!I21</f>
        <v>Drafted third party risk management standards aligned with Standards Inventory</v>
      </c>
      <c r="K179" s="60"/>
      <c r="L179" s="54" t="str">
        <f>'Operational Risk'!K21</f>
        <v xml:space="preserve">Documented communication strategy </v>
      </c>
      <c r="M179" s="60"/>
      <c r="N179" s="30"/>
      <c r="O179" s="60"/>
      <c r="P179" s="30"/>
      <c r="Q179" s="60"/>
      <c r="R179" s="13" t="str">
        <f>'Operational Risk'!Q21</f>
        <v>High</v>
      </c>
      <c r="S179" s="13" t="str">
        <f>'Operational Risk'!R21</f>
        <v>Medium</v>
      </c>
      <c r="T179" s="13" t="str">
        <f>'Operational Risk'!S21</f>
        <v>Yes</v>
      </c>
      <c r="U179" s="30"/>
    </row>
    <row r="180" spans="1:21" ht="33.75" x14ac:dyDescent="0.2">
      <c r="A180" s="13" t="s">
        <v>42</v>
      </c>
      <c r="B180" s="30" t="str">
        <f>'Operational Risk'!A22</f>
        <v>Governance &amp; Organization</v>
      </c>
      <c r="C180" s="30" t="str">
        <f>'Operational Risk'!B22</f>
        <v>Establish essential standards in line with the SHUSA Enterprise Operational Risk Management Policy</v>
      </c>
      <c r="D180" s="30" t="str">
        <f>'Operational Risk'!C22</f>
        <v>SHUSA CORO approved business continuity and disaster recovery standards and communication strategy</v>
      </c>
      <c r="E180" s="13" t="str">
        <f>'Operational Risk'!D22</f>
        <v>Brian McVane</v>
      </c>
      <c r="F180" s="60"/>
      <c r="G180" s="13" t="str">
        <f>'Operational Risk'!F22</f>
        <v>No</v>
      </c>
      <c r="H180" s="54" t="str">
        <f>'Operational Risk'!G22</f>
        <v xml:space="preserve">Creation of business continuity &amp; disaster recovery Standards Inventory </v>
      </c>
      <c r="I180" s="60"/>
      <c r="J180" s="54" t="str">
        <f>'Operational Risk'!I22</f>
        <v>Drafted business continuity &amp; disaster recovery standards aligned with Standards Inventory</v>
      </c>
      <c r="K180" s="60"/>
      <c r="L180" s="54" t="str">
        <f>'Operational Risk'!K22</f>
        <v xml:space="preserve">Documented communication strategy </v>
      </c>
      <c r="M180" s="60"/>
      <c r="N180" s="30"/>
      <c r="O180" s="60"/>
      <c r="P180" s="30"/>
      <c r="Q180" s="60"/>
      <c r="R180" s="13" t="str">
        <f>'Operational Risk'!Q22</f>
        <v>High</v>
      </c>
      <c r="S180" s="13" t="str">
        <f>'Operational Risk'!R22</f>
        <v>Medium</v>
      </c>
      <c r="T180" s="13" t="str">
        <f>'Operational Risk'!S22</f>
        <v>Yes</v>
      </c>
      <c r="U180" s="30"/>
    </row>
    <row r="181" spans="1:21" ht="45" x14ac:dyDescent="0.2">
      <c r="A181" s="13" t="s">
        <v>42</v>
      </c>
      <c r="B181" s="30" t="str">
        <f>'Operational Risk'!A23</f>
        <v>Risk Identification &amp; Measurement</v>
      </c>
      <c r="C181" s="30" t="str">
        <f>'Operational Risk'!B23</f>
        <v>Establish the process to enforce and improve the identification and management of open issue and remediation efforts</v>
      </c>
      <c r="D181" s="30" t="str">
        <f>'Operational Risk'!C23</f>
        <v>SHUSA known issues are reflected in an issues management tool enhancing issue governance and management.</v>
      </c>
      <c r="E181" s="13" t="str">
        <f>'Operational Risk'!D23</f>
        <v>Sean O'Malley</v>
      </c>
      <c r="F181" s="60"/>
      <c r="G181" s="13" t="str">
        <f>'Operational Risk'!F23</f>
        <v>No</v>
      </c>
      <c r="H181" s="54" t="str">
        <f>'Operational Risk'!G23</f>
        <v>Enterprise issue management process ownership and oversight centralized within SHUSA Operational Risk</v>
      </c>
      <c r="I181" s="60"/>
      <c r="J181" s="54" t="str">
        <f>'Operational Risk'!I23</f>
        <v>A documented process/standard to improve the centralization of issue management.</v>
      </c>
      <c r="K181" s="60"/>
      <c r="L181" s="54"/>
      <c r="M181" s="60"/>
      <c r="N181" s="30"/>
      <c r="O181" s="60"/>
      <c r="P181" s="30"/>
      <c r="Q181" s="60"/>
      <c r="R181" s="13" t="str">
        <f>'Operational Risk'!Q23</f>
        <v>High</v>
      </c>
      <c r="S181" s="13" t="str">
        <f>'Operational Risk'!R23</f>
        <v>High</v>
      </c>
      <c r="T181" s="13" t="str">
        <f>'Operational Risk'!S23</f>
        <v>Yes</v>
      </c>
      <c r="U181" s="30" t="str">
        <f>'Operational Risk'!W23</f>
        <v>3rd Party</v>
      </c>
    </row>
    <row r="182" spans="1:21" ht="33.75" x14ac:dyDescent="0.2">
      <c r="A182" s="13" t="s">
        <v>42</v>
      </c>
      <c r="B182" s="30" t="str">
        <f>'Operational Risk'!A24</f>
        <v>Risk Identification &amp; Measurement</v>
      </c>
      <c r="C182" s="30" t="str">
        <f>'Operational Risk'!B24</f>
        <v>Implement the issue management tool for the identification, capture and management of issues</v>
      </c>
      <c r="D182" s="30" t="str">
        <f>'Operational Risk'!C24</f>
        <v>SHUSA known issues are reflected in an issues management tool enhancing issue governance and management.</v>
      </c>
      <c r="E182" s="13" t="str">
        <f>'Operational Risk'!D24</f>
        <v>Sean O'Malley</v>
      </c>
      <c r="F182" s="60"/>
      <c r="G182" s="13" t="str">
        <f>'Operational Risk'!F24</f>
        <v>Yes</v>
      </c>
      <c r="H182" s="54" t="str">
        <f>'Operational Risk'!G24</f>
        <v xml:space="preserve">Issue management tool selected
</v>
      </c>
      <c r="I182" s="60"/>
      <c r="J182" s="54" t="str">
        <f>'Operational Risk'!I24</f>
        <v>Issue management tool implemented</v>
      </c>
      <c r="K182" s="60"/>
      <c r="L182" s="54" t="str">
        <f>'Operational Risk'!K24</f>
        <v>Completed data migration of all known issues into an issue management tool</v>
      </c>
      <c r="M182" s="60"/>
      <c r="N182" s="30"/>
      <c r="O182" s="60"/>
      <c r="P182" s="30"/>
      <c r="Q182" s="60"/>
      <c r="R182" s="13" t="str">
        <f>'Operational Risk'!Q24</f>
        <v>High</v>
      </c>
      <c r="S182" s="13" t="str">
        <f>'Operational Risk'!R24</f>
        <v>High</v>
      </c>
      <c r="T182" s="13" t="str">
        <f>'Operational Risk'!S24</f>
        <v>Yes</v>
      </c>
      <c r="U182" s="30" t="str">
        <f>'Operational Risk'!W24</f>
        <v>3rd Party</v>
      </c>
    </row>
    <row r="183" spans="1:21" ht="56.25" x14ac:dyDescent="0.2">
      <c r="A183" s="13" t="s">
        <v>42</v>
      </c>
      <c r="B183" s="30" t="str">
        <f>'Operational Risk'!A25</f>
        <v>Risk Identification &amp; Measurement</v>
      </c>
      <c r="C183" s="30" t="str">
        <f>'Operational Risk'!B25</f>
        <v>Review the Material/Significant Event thresholds in line with peer institutions</v>
      </c>
      <c r="D183" s="30" t="str">
        <f>'Operational Risk'!C25</f>
        <v>Documented analysis of material event thresholds for peer institutions (primarily SBNA peers)</v>
      </c>
      <c r="E183" s="13" t="str">
        <f>'Operational Risk'!D25</f>
        <v>Sean O'Malley</v>
      </c>
      <c r="F183" s="60"/>
      <c r="G183" s="13" t="str">
        <f>'Operational Risk'!F25</f>
        <v>No</v>
      </c>
      <c r="H183" s="54" t="str">
        <f>'Operational Risk'!G25</f>
        <v>Completed peer review of event escalation thresholds with results and recommendations for threshold modifications (if applicable) documented</v>
      </c>
      <c r="I183" s="60"/>
      <c r="K183" s="60"/>
      <c r="L183" s="54"/>
      <c r="M183" s="60"/>
      <c r="N183" s="30"/>
      <c r="O183" s="60"/>
      <c r="P183" s="30"/>
      <c r="Q183" s="60"/>
      <c r="R183" s="13" t="str">
        <f>'Operational Risk'!Q25</f>
        <v>Low</v>
      </c>
      <c r="S183" s="13" t="str">
        <f>'Operational Risk'!R25</f>
        <v>Low</v>
      </c>
      <c r="T183" s="13" t="str">
        <f>'Operational Risk'!S25</f>
        <v>Yes</v>
      </c>
      <c r="U183" s="30" t="str">
        <f>'Operational Risk'!W25</f>
        <v>3rd Party</v>
      </c>
    </row>
    <row r="184" spans="1:21" ht="45" x14ac:dyDescent="0.2">
      <c r="A184" s="13" t="s">
        <v>42</v>
      </c>
      <c r="B184" s="30" t="str">
        <f>'Operational Risk'!A26</f>
        <v>Risk Identification &amp; Measurement</v>
      </c>
      <c r="C184" s="30" t="str">
        <f>'Operational Risk'!B26</f>
        <v>Review the Material/Significant Event thresholds in line with peer institutions</v>
      </c>
      <c r="D184" s="30" t="str">
        <f>'Operational Risk'!C26</f>
        <v>Document of strategic mitigation program to be completed in collaboration with 1st Line of Defense</v>
      </c>
      <c r="E184" s="13" t="str">
        <f>'Operational Risk'!D26</f>
        <v>Sean O'Malley</v>
      </c>
      <c r="F184" s="60"/>
      <c r="G184" s="13" t="str">
        <f>'Operational Risk'!F26</f>
        <v>No</v>
      </c>
      <c r="H184" s="54" t="str">
        <f>'Operational Risk'!G26</f>
        <v>Documented strategic mitigation program designed to address material operational risk event root causes</v>
      </c>
      <c r="I184" s="60"/>
      <c r="K184" s="60"/>
      <c r="L184" s="54"/>
      <c r="M184" s="60"/>
      <c r="N184" s="30"/>
      <c r="O184" s="60"/>
      <c r="P184" s="30"/>
      <c r="Q184" s="60"/>
      <c r="R184" s="13" t="str">
        <f>'Operational Risk'!Q26</f>
        <v>Low</v>
      </c>
      <c r="S184" s="13" t="str">
        <f>'Operational Risk'!R26</f>
        <v>Low</v>
      </c>
      <c r="T184" s="13" t="str">
        <f>'Operational Risk'!S26</f>
        <v>Yes</v>
      </c>
      <c r="U184" s="30" t="str">
        <f>'Operational Risk'!W26</f>
        <v>3rd Party</v>
      </c>
    </row>
    <row r="185" spans="1:21" ht="56.25" x14ac:dyDescent="0.2">
      <c r="A185" s="13" t="s">
        <v>42</v>
      </c>
      <c r="B185" s="30" t="str">
        <f>'Operational Risk'!A27</f>
        <v>Risk Identification &amp; Measurement</v>
      </c>
      <c r="C185" s="30" t="str">
        <f>'Operational Risk'!B27</f>
        <v>Review the Material/Significant Event thresholds in line with peer institutions</v>
      </c>
      <c r="D185" s="30" t="str">
        <f>'Operational Risk'!C27</f>
        <v>Documented analysis of material event back-testing</v>
      </c>
      <c r="E185" s="13" t="str">
        <f>'Operational Risk'!D27</f>
        <v>Sean O'Malley</v>
      </c>
      <c r="F185" s="60"/>
      <c r="G185" s="13" t="str">
        <f>'Operational Risk'!F27</f>
        <v>No</v>
      </c>
      <c r="H185" s="54" t="str">
        <f>'Operational Risk'!G27</f>
        <v xml:space="preserve"> A documented plan for back testing related to material operational risk events to ensure data is complete, accurate and timely.</v>
      </c>
      <c r="I185" s="60"/>
      <c r="K185" s="60"/>
      <c r="L185" s="54"/>
      <c r="M185" s="60"/>
      <c r="N185" s="30"/>
      <c r="O185" s="60"/>
      <c r="P185" s="30"/>
      <c r="Q185" s="60"/>
      <c r="R185" s="13" t="str">
        <f>'Operational Risk'!Q27</f>
        <v>Low</v>
      </c>
      <c r="S185" s="13" t="str">
        <f>'Operational Risk'!R27</f>
        <v>Low</v>
      </c>
      <c r="T185" s="13" t="str">
        <f>'Operational Risk'!S27</f>
        <v>Yes</v>
      </c>
      <c r="U185" s="30" t="str">
        <f>'Operational Risk'!W27</f>
        <v>3rd Party</v>
      </c>
    </row>
    <row r="186" spans="1:21" ht="33.75" x14ac:dyDescent="0.2">
      <c r="A186" s="13" t="s">
        <v>42</v>
      </c>
      <c r="B186" s="30" t="str">
        <f>'Operational Risk'!A28</f>
        <v>Risk Identification &amp; Measurement</v>
      </c>
      <c r="C186" s="30" t="str">
        <f>'Operational Risk'!B28</f>
        <v xml:space="preserve">Review, evaluate and select RCSA methodology based on industry standards
</v>
      </c>
      <c r="D186" s="30" t="str">
        <f>'Operational Risk'!C28</f>
        <v>RCSA Methodology document</v>
      </c>
      <c r="E186" s="13" t="str">
        <f>'Operational Risk'!D28</f>
        <v>Sean O'Malley</v>
      </c>
      <c r="F186" s="60"/>
      <c r="G186" s="13" t="str">
        <f>'Operational Risk'!F28</f>
        <v>No</v>
      </c>
      <c r="H186" s="54" t="str">
        <f>'Operational Risk'!G28</f>
        <v>Develop an RCSA methodology</v>
      </c>
      <c r="I186" s="60"/>
      <c r="J186" s="54" t="str">
        <f>'Operational Risk'!I28</f>
        <v>Approved RCSA methodology (through appropriate governance)</v>
      </c>
      <c r="K186" s="60"/>
      <c r="L186" s="54"/>
      <c r="M186" s="60"/>
      <c r="N186" s="30"/>
      <c r="O186" s="60"/>
      <c r="P186" s="30"/>
      <c r="Q186" s="60"/>
      <c r="R186" s="13" t="str">
        <f>'Operational Risk'!Q28</f>
        <v>Medium</v>
      </c>
      <c r="S186" s="13" t="str">
        <f>'Operational Risk'!R28</f>
        <v>Medium</v>
      </c>
      <c r="T186" s="13" t="str">
        <f>'Operational Risk'!S28</f>
        <v>Yes</v>
      </c>
      <c r="U186" s="30" t="str">
        <f>'Operational Risk'!W28</f>
        <v>Internal</v>
      </c>
    </row>
    <row r="187" spans="1:21" ht="33.75" x14ac:dyDescent="0.2">
      <c r="A187" s="13" t="s">
        <v>42</v>
      </c>
      <c r="B187" s="30" t="str">
        <f>'Operational Risk'!A29</f>
        <v>Risk Identification &amp; Measurement</v>
      </c>
      <c r="C187" s="30" t="str">
        <f>'Operational Risk'!B29</f>
        <v xml:space="preserve">Review, evaluate and select RCSA methodology based on industry standards
</v>
      </c>
      <c r="D187" s="30" t="str">
        <f>'Operational Risk'!C29</f>
        <v>Documented approval (ORC meeting minutes) for RCSA methodology</v>
      </c>
      <c r="E187" s="13" t="str">
        <f>'Operational Risk'!D29</f>
        <v>Sean O'Malley</v>
      </c>
      <c r="F187" s="60"/>
      <c r="G187" s="13" t="str">
        <f>'Operational Risk'!F29</f>
        <v>No</v>
      </c>
      <c r="H187" s="54" t="str">
        <f>'Operational Risk'!G29</f>
        <v>Develop an RCSA methodology</v>
      </c>
      <c r="I187" s="60"/>
      <c r="J187" s="54" t="str">
        <f>'Operational Risk'!I29</f>
        <v>Approved RCSA methodology (through appropriate governance)</v>
      </c>
      <c r="K187" s="60"/>
      <c r="L187" s="54"/>
      <c r="M187" s="60"/>
      <c r="N187" s="30"/>
      <c r="O187" s="60"/>
      <c r="P187" s="30"/>
      <c r="Q187" s="60"/>
      <c r="R187" s="13" t="str">
        <f>'Operational Risk'!Q29</f>
        <v>Medium</v>
      </c>
      <c r="S187" s="13" t="str">
        <f>'Operational Risk'!R29</f>
        <v>Medium</v>
      </c>
      <c r="T187" s="13" t="str">
        <f>'Operational Risk'!S29</f>
        <v>Yes</v>
      </c>
      <c r="U187" s="30" t="str">
        <f>'Operational Risk'!W29</f>
        <v>Internal</v>
      </c>
    </row>
    <row r="188" spans="1:21" ht="45" x14ac:dyDescent="0.2">
      <c r="A188" s="13" t="s">
        <v>42</v>
      </c>
      <c r="B188" s="30" t="str">
        <f>'Operational Risk'!A30</f>
        <v>Risk Identification &amp; Measurement</v>
      </c>
      <c r="C188" s="30" t="str">
        <f>'Operational Risk'!B30</f>
        <v>Evaluate Scenario Analysis Tools and Processes</v>
      </c>
      <c r="D188" s="30" t="str">
        <f>'Operational Risk'!C30</f>
        <v>Documentation of discussion points raised in Scenario Analysis workshops and loss estimates based on subjective results (SHUSA and Subsidiaries)</v>
      </c>
      <c r="E188" s="13" t="str">
        <f>'Operational Risk'!D30</f>
        <v>Sean O'Malley</v>
      </c>
      <c r="F188" s="60"/>
      <c r="G188" s="13" t="str">
        <f>'Operational Risk'!F30</f>
        <v>No</v>
      </c>
      <c r="H188" s="54" t="str">
        <f>'Operational Risk'!G30</f>
        <v>Complete documented results from the execution of the scenario analysis program for SHUSA and Subsidiaries</v>
      </c>
      <c r="I188" s="60"/>
      <c r="K188" s="60"/>
      <c r="L188" s="54"/>
      <c r="M188" s="60"/>
      <c r="N188" s="30"/>
      <c r="O188" s="60"/>
      <c r="P188" s="30"/>
      <c r="Q188" s="60"/>
      <c r="R188" s="13" t="str">
        <f>'Operational Risk'!Q30</f>
        <v>Medium</v>
      </c>
      <c r="S188" s="13" t="str">
        <f>'Operational Risk'!R30</f>
        <v>Medium</v>
      </c>
      <c r="T188" s="13" t="str">
        <f>'Operational Risk'!S30</f>
        <v>Yes</v>
      </c>
      <c r="U188" s="30" t="str">
        <f>'Operational Risk'!W30</f>
        <v>Internal</v>
      </c>
    </row>
    <row r="189" spans="1:21" ht="45" x14ac:dyDescent="0.2">
      <c r="A189" s="13" t="s">
        <v>42</v>
      </c>
      <c r="B189" s="30" t="str">
        <f>'Operational Risk'!A31</f>
        <v>Risk Identification &amp; Measurement</v>
      </c>
      <c r="C189" s="30" t="str">
        <f>'Operational Risk'!B31</f>
        <v>Evaluate Scenario Analysis Tools and Processes</v>
      </c>
      <c r="D189" s="30" t="str">
        <f>'Operational Risk'!C31</f>
        <v>Scenario analysis Methodology document</v>
      </c>
      <c r="E189" s="13" t="str">
        <f>'Operational Risk'!D31</f>
        <v>Sean O'Malley</v>
      </c>
      <c r="F189" s="60"/>
      <c r="G189" s="13" t="str">
        <f>'Operational Risk'!F31</f>
        <v>No</v>
      </c>
      <c r="H189" s="54" t="str">
        <f>'Operational Risk'!G31</f>
        <v>Complete documented results from the execution of the scenario analysis program for SHUSA and Subsidiaries</v>
      </c>
      <c r="I189" s="60"/>
      <c r="K189" s="60"/>
      <c r="L189" s="54"/>
      <c r="M189" s="60"/>
      <c r="N189" s="30"/>
      <c r="O189" s="60"/>
      <c r="P189" s="30"/>
      <c r="Q189" s="60"/>
      <c r="R189" s="13" t="str">
        <f>'Operational Risk'!Q31</f>
        <v>Medium</v>
      </c>
      <c r="S189" s="13" t="str">
        <f>'Operational Risk'!R31</f>
        <v>Medium</v>
      </c>
      <c r="T189" s="13" t="str">
        <f>'Operational Risk'!S31</f>
        <v>Yes</v>
      </c>
      <c r="U189" s="30" t="str">
        <f>'Operational Risk'!W31</f>
        <v>Internal</v>
      </c>
    </row>
    <row r="190" spans="1:21" ht="45" x14ac:dyDescent="0.2">
      <c r="A190" s="13" t="s">
        <v>42</v>
      </c>
      <c r="B190" s="30" t="str">
        <f>'Operational Risk'!A32</f>
        <v>Risk Identification &amp; Measurement</v>
      </c>
      <c r="C190" s="30" t="str">
        <f>'Operational Risk'!B32</f>
        <v>Complete scenario analysis program for SHUSA and Subsidiaries</v>
      </c>
      <c r="D190" s="30" t="str">
        <f>'Operational Risk'!C32</f>
        <v>Scenario analysis Methodology document</v>
      </c>
      <c r="E190" s="13" t="str">
        <f>'Operational Risk'!D32</f>
        <v>Sean O'Malley</v>
      </c>
      <c r="F190" s="60"/>
      <c r="G190" s="13" t="str">
        <f>'Operational Risk'!F32</f>
        <v>No</v>
      </c>
      <c r="H190" s="54" t="str">
        <f>'Operational Risk'!G32</f>
        <v>Complete documented results from the execution of the scenario analysis program for SHUSA and Subsidiaries</v>
      </c>
      <c r="I190" s="60"/>
      <c r="J190" s="54" t="str">
        <f>'Operational Risk'!I32</f>
        <v>Provide documented methodology of scenario analysis in line with regulatory standards</v>
      </c>
      <c r="K190" s="60"/>
      <c r="L190" s="54"/>
      <c r="M190" s="60"/>
      <c r="N190" s="30"/>
      <c r="O190" s="60"/>
      <c r="P190" s="30"/>
      <c r="Q190" s="60"/>
      <c r="R190" s="13" t="str">
        <f>'Operational Risk'!Q32</f>
        <v>Medium</v>
      </c>
      <c r="S190" s="13" t="str">
        <f>'Operational Risk'!R32</f>
        <v>Medium</v>
      </c>
      <c r="T190" s="13" t="str">
        <f>'Operational Risk'!S32</f>
        <v>Yes</v>
      </c>
      <c r="U190" s="30" t="str">
        <f>'Operational Risk'!W32</f>
        <v>Internal</v>
      </c>
    </row>
    <row r="191" spans="1:21" ht="45" x14ac:dyDescent="0.2">
      <c r="A191" s="13" t="s">
        <v>42</v>
      </c>
      <c r="B191" s="30" t="str">
        <f>'Operational Risk'!A33</f>
        <v>Risk Identification &amp; Measurement</v>
      </c>
      <c r="C191" s="30" t="str">
        <f>'Operational Risk'!B33</f>
        <v>Complete CCAR OR Loss Estimates</v>
      </c>
      <c r="D191" s="30" t="str">
        <f>'Operational Risk'!C33</f>
        <v>ORM Loss Estimation Methodology document</v>
      </c>
      <c r="E191" s="13" t="str">
        <f>'Operational Risk'!D33</f>
        <v>Sean O'Malley</v>
      </c>
      <c r="F191" s="60"/>
      <c r="G191" s="13" t="str">
        <f>'Operational Risk'!F33</f>
        <v>No</v>
      </c>
      <c r="H191" s="54" t="str">
        <f>'Operational Risk'!G33</f>
        <v>Provide documented methodology of ORM Loss Forecasting in line with regulatory standards</v>
      </c>
      <c r="I191" s="60"/>
      <c r="K191" s="60"/>
      <c r="L191" s="54"/>
      <c r="M191" s="60"/>
      <c r="N191" s="30"/>
      <c r="O191" s="60"/>
      <c r="P191" s="30"/>
      <c r="Q191" s="60"/>
      <c r="R191" s="13" t="str">
        <f>'Operational Risk'!Q33</f>
        <v>High</v>
      </c>
      <c r="S191" s="13" t="str">
        <f>'Operational Risk'!R33</f>
        <v>High</v>
      </c>
      <c r="T191" s="13" t="str">
        <f>'Operational Risk'!S33</f>
        <v>Yes</v>
      </c>
      <c r="U191" s="30" t="str">
        <f>'Operational Risk'!W33</f>
        <v>3rd Party &amp; Internal</v>
      </c>
    </row>
    <row r="192" spans="1:21" ht="33.75" x14ac:dyDescent="0.2">
      <c r="A192" s="13" t="s">
        <v>42</v>
      </c>
      <c r="B192" s="30" t="str">
        <f>'Operational Risk'!A34</f>
        <v>Risk Identification &amp; Measurement</v>
      </c>
      <c r="C192" s="30" t="str">
        <f>'Operational Risk'!B34</f>
        <v>Refine operational risk loss forecasting model - Internal/External Loss Data Tools and Processes</v>
      </c>
      <c r="D192" s="30" t="str">
        <f>'Operational Risk'!C34</f>
        <v>Complete Y14A submission for CCAR 2016</v>
      </c>
      <c r="E192" s="13" t="str">
        <f>'Operational Risk'!D34</f>
        <v>Sean O'Malley</v>
      </c>
      <c r="F192" s="60"/>
      <c r="G192" s="13" t="str">
        <f>'Operational Risk'!F34</f>
        <v>Yes</v>
      </c>
      <c r="H192" s="54" t="str">
        <f>'Operational Risk'!G34</f>
        <v>A completed submission of operational risk loss estimates for CCAR (Y14A)</v>
      </c>
      <c r="I192" s="60"/>
      <c r="K192" s="60"/>
      <c r="L192" s="54"/>
      <c r="M192" s="60"/>
      <c r="N192" s="30"/>
      <c r="O192" s="60"/>
      <c r="P192" s="30"/>
      <c r="Q192" s="60"/>
      <c r="R192" s="13" t="str">
        <f>'Operational Risk'!Q34</f>
        <v>High</v>
      </c>
      <c r="S192" s="13" t="str">
        <f>'Operational Risk'!R34</f>
        <v>High</v>
      </c>
      <c r="T192" s="13" t="str">
        <f>'Operational Risk'!S34</f>
        <v>Yes</v>
      </c>
      <c r="U192" s="30" t="str">
        <f>'Operational Risk'!W34</f>
        <v>3rd Party &amp; Internal</v>
      </c>
    </row>
    <row r="193" spans="1:21" ht="56.25" x14ac:dyDescent="0.2">
      <c r="A193" s="13" t="s">
        <v>42</v>
      </c>
      <c r="B193" s="30" t="str">
        <f>'Operational Risk'!A35</f>
        <v>Risk Identification &amp; Measurement</v>
      </c>
      <c r="C193" s="30" t="str">
        <f>'Operational Risk'!B35</f>
        <v>Improve manual processes for OR Loss Event/Incident identification and collection</v>
      </c>
      <c r="D193" s="30" t="str">
        <f>'Operational Risk'!C35</f>
        <v>Documentation for OR Loss Event/Incident identification and capture across SHUSA and Subsidiaries (working with 1st Line of Defense)</v>
      </c>
      <c r="E193" s="13" t="str">
        <f>'Operational Risk'!D35</f>
        <v>Sean O'Malley</v>
      </c>
      <c r="F193" s="60"/>
      <c r="G193" s="13" t="str">
        <f>'Operational Risk'!F35</f>
        <v>Yes</v>
      </c>
      <c r="H193" s="54" t="str">
        <f>'Operational Risk'!G35</f>
        <v>Produce documented changes to OR Loss Event/Incident identification and collection process that increase the level of automation</v>
      </c>
      <c r="I193" s="60"/>
      <c r="K193" s="60"/>
      <c r="L193" s="54"/>
      <c r="M193" s="60"/>
      <c r="N193" s="30"/>
      <c r="O193" s="60"/>
      <c r="P193" s="30"/>
      <c r="Q193" s="60"/>
      <c r="R193" s="13" t="str">
        <f>'Operational Risk'!Q35</f>
        <v>High</v>
      </c>
      <c r="S193" s="13" t="str">
        <f>'Operational Risk'!R35</f>
        <v>High</v>
      </c>
      <c r="T193" s="13" t="str">
        <f>'Operational Risk'!S35</f>
        <v>Yes</v>
      </c>
      <c r="U193" s="30" t="str">
        <f>'Operational Risk'!W35</f>
        <v>3rd Party &amp; Internal</v>
      </c>
    </row>
    <row r="194" spans="1:21" ht="22.5" x14ac:dyDescent="0.2">
      <c r="A194" s="13" t="s">
        <v>42</v>
      </c>
      <c r="B194" s="30" t="str">
        <f>'Operational Risk'!A36</f>
        <v>Risk Identification &amp; Measurement</v>
      </c>
      <c r="C194" s="30" t="str">
        <f>'Operational Risk'!B36</f>
        <v>Refine methodology to focus on emerging threats and vulnerabilities</v>
      </c>
      <c r="D194" s="30" t="str">
        <f>'Operational Risk'!C36</f>
        <v>IRM Gap analysis</v>
      </c>
      <c r="E194" s="13" t="str">
        <f>'Operational Risk'!D36</f>
        <v>Geoffrey Hauge</v>
      </c>
      <c r="F194" s="60"/>
      <c r="G194" s="13" t="str">
        <f>'Operational Risk'!F36</f>
        <v>No</v>
      </c>
      <c r="H194" s="54" t="str">
        <f>'Operational Risk'!G36</f>
        <v>Created IRM Risk Assessment cross entity working group</v>
      </c>
      <c r="I194" s="60"/>
      <c r="J194" s="54" t="str">
        <f>'Operational Risk'!I36</f>
        <v>Kickoff IRM Risk Assessment gap analysis across regulatory guidance and industry standards</v>
      </c>
      <c r="K194" s="60"/>
      <c r="L194" s="54" t="str">
        <f>'Operational Risk'!K36</f>
        <v>Completed  Analysis for the IRM Risk Assessment</v>
      </c>
      <c r="M194" s="60"/>
      <c r="N194" s="30"/>
      <c r="O194" s="60"/>
      <c r="P194" s="30"/>
      <c r="Q194" s="60"/>
      <c r="R194" s="13" t="str">
        <f>'Operational Risk'!Q36</f>
        <v>High</v>
      </c>
      <c r="S194" s="13" t="str">
        <f>'Operational Risk'!R36</f>
        <v>High</v>
      </c>
      <c r="T194" s="13" t="str">
        <f>'Operational Risk'!S36</f>
        <v>Yes</v>
      </c>
      <c r="U194" s="30" t="str">
        <f>'Operational Risk'!W36</f>
        <v>3rd Party</v>
      </c>
    </row>
    <row r="195" spans="1:21" ht="33.75" x14ac:dyDescent="0.2">
      <c r="A195" s="13" t="s">
        <v>42</v>
      </c>
      <c r="B195" s="30" t="str">
        <f>'Operational Risk'!A37</f>
        <v>Risk Identification &amp; Measurement</v>
      </c>
      <c r="C195" s="30" t="str">
        <f>'Operational Risk'!B37</f>
        <v>Refine Third Party Inherent Risk Classification methodology to determine scope and frequency of third party reviews</v>
      </c>
      <c r="D195" s="30" t="str">
        <f>'Operational Risk'!C37</f>
        <v>Documented methodology for third party inherent risk classification</v>
      </c>
      <c r="E195" s="13" t="str">
        <f>'Operational Risk'!D37</f>
        <v>Gregory Hamilton</v>
      </c>
      <c r="F195" s="60"/>
      <c r="G195" s="13" t="str">
        <f>'Operational Risk'!F37</f>
        <v>Yes</v>
      </c>
      <c r="H195" s="54" t="str">
        <f>'Operational Risk'!G37</f>
        <v>A documented Third Party Inherent Risk Classification methodology</v>
      </c>
      <c r="I195" s="60"/>
      <c r="J195" s="54" t="str">
        <f>'Operational Risk'!I37</f>
        <v>Rollout for the  Third Party Inherent Risk Classification methodology completed for  SHUSA entities</v>
      </c>
      <c r="K195" s="60"/>
      <c r="L195" s="54"/>
      <c r="M195" s="60"/>
      <c r="N195" s="30"/>
      <c r="O195" s="60"/>
      <c r="P195" s="30"/>
      <c r="Q195" s="60"/>
      <c r="R195" s="13" t="str">
        <f>'Operational Risk'!Q37</f>
        <v>High</v>
      </c>
      <c r="S195" s="13" t="str">
        <f>'Operational Risk'!R37</f>
        <v>High</v>
      </c>
      <c r="T195" s="13" t="str">
        <f>'Operational Risk'!S37</f>
        <v>Yes</v>
      </c>
      <c r="U195" s="30" t="str">
        <f>'Operational Risk'!W37</f>
        <v>3rd Party</v>
      </c>
    </row>
    <row r="196" spans="1:21" ht="33.75" x14ac:dyDescent="0.2">
      <c r="A196" s="13" t="s">
        <v>42</v>
      </c>
      <c r="B196" s="30" t="str">
        <f>'Operational Risk'!A38</f>
        <v>Risk Identification &amp; Measurement</v>
      </c>
      <c r="C196" s="30" t="str">
        <f>'Operational Risk'!B38</f>
        <v>Complete the new Inherent Risk Classification questionnaire for critical  third party services</v>
      </c>
      <c r="D196" s="30" t="str">
        <f>'Operational Risk'!C38</f>
        <v>Updated inherent risk classifications for all critical third party services</v>
      </c>
      <c r="E196" s="13" t="str">
        <f>'Operational Risk'!D38</f>
        <v>Gregory Hamilton</v>
      </c>
      <c r="F196" s="60"/>
      <c r="G196" s="13" t="str">
        <f>'Operational Risk'!F38</f>
        <v>Yes</v>
      </c>
      <c r="H196" s="54" t="str">
        <f>'Operational Risk'!G38</f>
        <v>Inherent risk classifications completed for all critical third party services of SHUSA entities</v>
      </c>
      <c r="I196" s="60"/>
      <c r="K196" s="60"/>
      <c r="L196" s="54"/>
      <c r="M196" s="60"/>
      <c r="N196" s="30"/>
      <c r="O196" s="60"/>
      <c r="P196" s="30"/>
      <c r="Q196" s="60"/>
      <c r="R196" s="13" t="str">
        <f>'Operational Risk'!Q38</f>
        <v>High</v>
      </c>
      <c r="S196" s="13" t="str">
        <f>'Operational Risk'!R38</f>
        <v>High</v>
      </c>
      <c r="T196" s="13" t="str">
        <f>'Operational Risk'!S38</f>
        <v>Yes</v>
      </c>
      <c r="U196" s="30" t="str">
        <f>'Operational Risk'!W38</f>
        <v>3rd Party</v>
      </c>
    </row>
    <row r="197" spans="1:21" ht="45" x14ac:dyDescent="0.2">
      <c r="A197" s="13" t="s">
        <v>42</v>
      </c>
      <c r="B197" s="30" t="str">
        <f>'Operational Risk'!A39</f>
        <v>Risk Identification &amp; Measurement</v>
      </c>
      <c r="C197" s="30" t="str">
        <f>'Operational Risk'!B39</f>
        <v>Perform onsite reviews for  all critical third parties (scope/frequency will be driven by inherent risk questionnaire)</v>
      </c>
      <c r="D197" s="30" t="str">
        <f>'Operational Risk'!C39</f>
        <v>Onsite schedule  for critical third parties. Critical third party assessment final reports.</v>
      </c>
      <c r="E197" s="13" t="str">
        <f>'Operational Risk'!D39</f>
        <v>Gregory Hamilton</v>
      </c>
      <c r="F197" s="60"/>
      <c r="G197" s="13" t="str">
        <f>'Operational Risk'!F39</f>
        <v>Yes</v>
      </c>
      <c r="H197" s="54" t="str">
        <f>'Operational Risk'!G39</f>
        <v>Completed onsite reviews for a selection of critical third parties based on results of inherent risk classifications</v>
      </c>
      <c r="I197" s="60"/>
      <c r="K197" s="60"/>
      <c r="L197" s="54"/>
      <c r="M197" s="60"/>
      <c r="N197" s="30"/>
      <c r="O197" s="60"/>
      <c r="P197" s="30"/>
      <c r="Q197" s="60"/>
      <c r="R197" s="13" t="str">
        <f>'Operational Risk'!Q39</f>
        <v>High</v>
      </c>
      <c r="S197" s="13" t="str">
        <f>'Operational Risk'!R39</f>
        <v>High</v>
      </c>
      <c r="T197" s="13" t="str">
        <f>'Operational Risk'!S39</f>
        <v>Yes</v>
      </c>
      <c r="U197" s="30" t="str">
        <f>'Operational Risk'!W39</f>
        <v>3rd Party</v>
      </c>
    </row>
    <row r="198" spans="1:21" ht="56.25" x14ac:dyDescent="0.2">
      <c r="A198" s="13" t="s">
        <v>42</v>
      </c>
      <c r="B198" s="30" t="str">
        <f>'Operational Risk'!A40</f>
        <v>Risk Identification &amp; Measurement</v>
      </c>
      <c r="C198" s="30" t="str">
        <f>'Operational Risk'!B40</f>
        <v>Review for program changes as a result of regulatory and SHUSA Policy changes</v>
      </c>
      <c r="D198" s="30" t="str">
        <f>'Operational Risk'!C40</f>
        <v>Business Continuity Management Policy -- review and enhance existing policy;  Working individually with each subsidiary:</v>
      </c>
      <c r="E198" s="13" t="str">
        <f>'Operational Risk'!D40</f>
        <v>Danny Phillips</v>
      </c>
      <c r="F198" s="60"/>
      <c r="G198" s="13" t="str">
        <f>'Operational Risk'!F40</f>
        <v>No</v>
      </c>
      <c r="H198" s="54" t="str">
        <f>'Operational Risk'!G40</f>
        <v>Finalized BCM policy for submission through approval process and distribute to all subsidiaries (see Enhance Ops Risk Policies for governance);</v>
      </c>
      <c r="I198" s="60"/>
      <c r="K198" s="60"/>
      <c r="L198" s="54"/>
      <c r="M198" s="60"/>
      <c r="N198" s="30"/>
      <c r="O198" s="60"/>
      <c r="P198" s="30"/>
      <c r="Q198" s="60"/>
      <c r="R198" s="13" t="str">
        <f>'Operational Risk'!Q40</f>
        <v>High</v>
      </c>
      <c r="S198" s="13" t="str">
        <f>'Operational Risk'!R40</f>
        <v>High</v>
      </c>
      <c r="T198" s="13" t="str">
        <f>'Operational Risk'!S40</f>
        <v>Yes</v>
      </c>
      <c r="U198" s="30" t="str">
        <f>'Operational Risk'!W40</f>
        <v>3rd party &amp; internal</v>
      </c>
    </row>
    <row r="199" spans="1:21" ht="33.75" x14ac:dyDescent="0.2">
      <c r="A199" s="13" t="s">
        <v>42</v>
      </c>
      <c r="B199" s="30" t="str">
        <f>'Operational Risk'!A41</f>
        <v>Risk Identification &amp; Measurement</v>
      </c>
      <c r="C199" s="30" t="str">
        <f>'Operational Risk'!B41</f>
        <v>Review and refine existing Business Impact Analysis (BIA) of SBNA and SCUSA</v>
      </c>
      <c r="D199" s="30" t="str">
        <f>'Operational Risk'!C41</f>
        <v>Complete review of existing SBNA and SCUSA  BIAs supporting  SHUSA and subsidiary teammates: -- identify critical processes; --  to investigate and update in existing BIAs where applicable;</v>
      </c>
      <c r="E199" s="13" t="str">
        <f>'Operational Risk'!D41</f>
        <v>Danny Phillips</v>
      </c>
      <c r="F199" s="60"/>
      <c r="G199" s="13" t="str">
        <f>'Operational Risk'!F41</f>
        <v>Yes</v>
      </c>
      <c r="H199" s="54" t="str">
        <f>'Operational Risk'!G41</f>
        <v>Completed review of existing BIAs and current dependencies for SBNA and SCUSA entities</v>
      </c>
      <c r="I199" s="60"/>
      <c r="K199" s="60"/>
      <c r="L199" s="54"/>
      <c r="M199" s="60"/>
      <c r="N199" s="30"/>
      <c r="O199" s="60"/>
      <c r="P199" s="30"/>
      <c r="Q199" s="60"/>
      <c r="R199" s="13" t="str">
        <f>'Operational Risk'!Q41</f>
        <v>High</v>
      </c>
      <c r="S199" s="13" t="str">
        <f>'Operational Risk'!R41</f>
        <v>High</v>
      </c>
      <c r="T199" s="13" t="str">
        <f>'Operational Risk'!S41</f>
        <v>Yes</v>
      </c>
      <c r="U199" s="30" t="str">
        <f>'Operational Risk'!W41</f>
        <v>3rd party &amp; internal</v>
      </c>
    </row>
    <row r="200" spans="1:21" ht="67.5" x14ac:dyDescent="0.2">
      <c r="A200" s="13" t="s">
        <v>42</v>
      </c>
      <c r="B200" s="30" t="str">
        <f>'Operational Risk'!A42</f>
        <v>Risk Identification &amp; Measurement</v>
      </c>
      <c r="C200" s="30" t="str">
        <f>'Operational Risk'!B42</f>
        <v>Identify gaps from current BIAs for SBNA and SCUSA critical processes, applications and testing</v>
      </c>
      <c r="D200" s="30" t="str">
        <f>'Operational Risk'!C42</f>
        <v xml:space="preserve">
- Review 2014 - 2015 SBNA and SCUSA BCM (BR and DR) testing reports:
-- identify issues and remediations completed and pending:
-- identify responsible teams for issues and remediations;</v>
      </c>
      <c r="E200" s="13" t="str">
        <f>'Operational Risk'!D42</f>
        <v>Danny Phillips</v>
      </c>
      <c r="F200" s="60"/>
      <c r="G200" s="13" t="str">
        <f>'Operational Risk'!F42</f>
        <v>Yes</v>
      </c>
      <c r="H200" s="54" t="str">
        <f>'Operational Risk'!G42</f>
        <v>Conducted BCM (BR and DR) of testing reports from 2014 to 2015 to identify all existing/pending, closed issues and remediation for SBNA and SCUSA</v>
      </c>
      <c r="I200" s="60"/>
      <c r="K200" s="60"/>
      <c r="L200" s="54"/>
      <c r="M200" s="60"/>
      <c r="N200" s="30"/>
      <c r="O200" s="60"/>
      <c r="P200" s="30"/>
      <c r="Q200" s="60"/>
      <c r="R200" s="13" t="str">
        <f>'Operational Risk'!Q42</f>
        <v>High</v>
      </c>
      <c r="S200" s="13" t="str">
        <f>'Operational Risk'!R42</f>
        <v>High</v>
      </c>
      <c r="T200" s="13" t="str">
        <f>'Operational Risk'!S42</f>
        <v>Yes</v>
      </c>
      <c r="U200" s="30" t="str">
        <f>'Operational Risk'!W42</f>
        <v>3rd party &amp; internal</v>
      </c>
    </row>
    <row r="201" spans="1:21" ht="56.25" x14ac:dyDescent="0.2">
      <c r="A201" s="13" t="s">
        <v>42</v>
      </c>
      <c r="B201" s="30" t="str">
        <f>'Operational Risk'!A43</f>
        <v>Risk Identification &amp; Measurement</v>
      </c>
      <c r="C201" s="30" t="str">
        <f>'Operational Risk'!B43</f>
        <v>Review existing exercise results for each SBNA and SCUSA</v>
      </c>
      <c r="D201" s="30" t="str">
        <f>'Operational Risk'!C43</f>
        <v>Consolidate gap analysis report for SBNA and SCUSA of critical processes, 
-- critical applications, and testing for all subsidiaries:
-- identify potential Risks;</v>
      </c>
      <c r="E201" s="13" t="str">
        <f>'Operational Risk'!D43</f>
        <v>Danny Phillips</v>
      </c>
      <c r="F201" s="60"/>
      <c r="G201" s="13" t="str">
        <f>'Operational Risk'!F43</f>
        <v>Yes</v>
      </c>
      <c r="H201" s="54" t="str">
        <f>'Operational Risk'!G43</f>
        <v>Completed and consolidated a gap analysis against critical processes, critical applications and testing results for SBNA and SCUSA</v>
      </c>
      <c r="I201" s="60"/>
      <c r="K201" s="60"/>
      <c r="L201" s="54"/>
      <c r="M201" s="60"/>
      <c r="N201" s="30"/>
      <c r="O201" s="60"/>
      <c r="P201" s="30"/>
      <c r="Q201" s="60"/>
      <c r="R201" s="13" t="str">
        <f>'Operational Risk'!Q43</f>
        <v>High</v>
      </c>
      <c r="S201" s="13" t="str">
        <f>'Operational Risk'!R43</f>
        <v>High</v>
      </c>
      <c r="T201" s="13" t="str">
        <f>'Operational Risk'!S43</f>
        <v>Yes</v>
      </c>
      <c r="U201" s="30" t="str">
        <f>'Operational Risk'!W43</f>
        <v>3rd party &amp; internal</v>
      </c>
    </row>
    <row r="202" spans="1:21" ht="135" x14ac:dyDescent="0.2">
      <c r="A202" s="13" t="s">
        <v>42</v>
      </c>
      <c r="B202" s="30" t="str">
        <f>'Operational Risk'!A44</f>
        <v>Risk Management</v>
      </c>
      <c r="C202" s="30" t="str">
        <f>'Operational Risk'!B44</f>
        <v>Strengthen aggregated operational risk reporting to allow the SAN US/SHUSA Operational Risk Committee to better fulfill its obligation to oversee and manage the identification and monitoring of operational risks as well as to escalate risks/issues that need ERMC/BERC/Board transparency.  (Establish baseline operational risk management reporting and dashboards for SHUSA and its subsidiaries including (1) a standard set up summary risk data such as RTS limits, risk profile, top risks, emerging risks, material events and program updates, (2) a standard set of risk data specific to operational risk, information risk, third party risk and business continuity)</v>
      </c>
      <c r="D202" s="30" t="str">
        <f>'Operational Risk'!C44</f>
        <v>Established operational risk dashboards, including risk data for ORM, IRM, TPRM and BCM, for SHUSA and its subsidiaries are included in monthly governance reporting.</v>
      </c>
      <c r="E202" s="13" t="str">
        <f>'Operational Risk'!D44</f>
        <v>Brian McVane</v>
      </c>
      <c r="F202" s="60"/>
      <c r="G202" s="13" t="str">
        <f>'Operational Risk'!F44</f>
        <v>No</v>
      </c>
      <c r="H202" s="54" t="str">
        <f>'Operational Risk'!G44</f>
        <v>SHUSA operational risk management reporting framework is communicated to all subsidiaries</v>
      </c>
      <c r="I202" s="60"/>
      <c r="J202" s="54" t="str">
        <f>'Operational Risk'!I44</f>
        <v>SHUSA defined processes and tools are utilized to support monthly operational risk reporting</v>
      </c>
      <c r="K202" s="60"/>
      <c r="L202" s="54" t="str">
        <f>'Operational Risk'!K44</f>
        <v>SHUSA subsidiaries are producing operational risk reporting in line with SHUSA operational risk management requirements</v>
      </c>
      <c r="M202" s="60"/>
      <c r="N202" s="30"/>
      <c r="O202" s="60"/>
      <c r="P202" s="30"/>
      <c r="Q202" s="60"/>
      <c r="R202" s="13" t="str">
        <f>'Operational Risk'!Q44</f>
        <v>Medium</v>
      </c>
      <c r="S202" s="13" t="str">
        <f>'Operational Risk'!R44</f>
        <v>Medium</v>
      </c>
      <c r="T202" s="13" t="str">
        <f>'Operational Risk'!S44</f>
        <v>Yes</v>
      </c>
      <c r="U202" s="30"/>
    </row>
    <row r="203" spans="1:21" ht="33.75" x14ac:dyDescent="0.2">
      <c r="A203" s="13" t="s">
        <v>42</v>
      </c>
      <c r="B203" s="30" t="str">
        <f>'Operational Risk'!A45</f>
        <v>Risk Monitoring</v>
      </c>
      <c r="C203" s="30" t="str">
        <f>'Operational Risk'!B45</f>
        <v xml:space="preserve">Develop timely reporting mechanisms and processes to satisfy OR Y-14Q reporting requirements </v>
      </c>
      <c r="D203" s="30" t="str">
        <f>'Operational Risk'!C45</f>
        <v>Completed automation of data collection for initial phase</v>
      </c>
      <c r="E203" s="13" t="str">
        <f>'Operational Risk'!D45</f>
        <v>Sean O'Malley</v>
      </c>
      <c r="F203" s="60"/>
      <c r="G203" s="13" t="str">
        <f>'Operational Risk'!F45</f>
        <v>Yes</v>
      </c>
      <c r="H203" s="54" t="str">
        <f>'Operational Risk'!G45</f>
        <v>"Golden Source" repository populated with data for initial phase</v>
      </c>
      <c r="I203" s="60"/>
      <c r="K203" s="60"/>
      <c r="L203" s="54"/>
      <c r="M203" s="60"/>
      <c r="N203" s="30"/>
      <c r="O203" s="60"/>
      <c r="P203" s="30"/>
      <c r="Q203" s="60"/>
      <c r="R203" s="13" t="str">
        <f>'Operational Risk'!Q45</f>
        <v>High</v>
      </c>
      <c r="S203" s="13" t="str">
        <f>'Operational Risk'!R45</f>
        <v>High</v>
      </c>
      <c r="T203" s="13" t="str">
        <f>'Operational Risk'!S45</f>
        <v>Yes</v>
      </c>
      <c r="U203" s="30" t="str">
        <f>'Operational Risk'!W45</f>
        <v>3rd party &amp; internal</v>
      </c>
    </row>
    <row r="204" spans="1:21" ht="33.75" x14ac:dyDescent="0.2">
      <c r="A204" s="13" t="s">
        <v>208</v>
      </c>
      <c r="B204" s="13"/>
      <c r="C204" s="30" t="str">
        <f>'Model Risk Management'!A5</f>
        <v>Inform Board and Sen. Mgt on MRM regulatory requirements and industry practices (Board, BERC, ERMC, EMC)</v>
      </c>
      <c r="D204" s="30" t="str">
        <f>'Model Risk Management'!B5</f>
        <v>Presentation Material</v>
      </c>
      <c r="E204" s="13" t="str">
        <f>'Model Risk Management'!C5</f>
        <v>Pete W.</v>
      </c>
      <c r="F204" s="60">
        <f>'Model Risk Management'!D5</f>
        <v>42247</v>
      </c>
      <c r="G204" s="13" t="str">
        <f>'Model Risk Management'!E5</f>
        <v>No</v>
      </c>
      <c r="H204" s="54" t="str">
        <f>'Model Risk Management'!F5</f>
        <v>Presentation material drafted</v>
      </c>
      <c r="I204" s="60">
        <f>'Model Risk Management'!G5</f>
        <v>42247</v>
      </c>
      <c r="J204" s="54" t="str">
        <f>'Model Risk Management'!H5</f>
        <v>Presentation material reviewed and approved</v>
      </c>
      <c r="K204" s="60">
        <f>'Model Risk Management'!I5</f>
        <v>42247</v>
      </c>
      <c r="L204" s="54"/>
      <c r="M204" s="60"/>
      <c r="N204" s="30"/>
      <c r="O204" s="60"/>
      <c r="P204" s="30"/>
      <c r="Q204" s="60"/>
      <c r="R204" s="13" t="str">
        <f>'Model Risk Management'!P5</f>
        <v>High</v>
      </c>
      <c r="S204" s="13" t="str">
        <f>'Model Risk Management'!Q5</f>
        <v>Low</v>
      </c>
      <c r="T204" s="13" t="str">
        <f>'Model Risk Management'!R5</f>
        <v>Yes</v>
      </c>
      <c r="U204" s="30"/>
    </row>
    <row r="205" spans="1:21" ht="33.75" x14ac:dyDescent="0.2">
      <c r="A205" s="13" t="s">
        <v>208</v>
      </c>
      <c r="B205" s="13"/>
      <c r="C205" s="30" t="str">
        <f>'Model Risk Management'!A6</f>
        <v>Inform Board and Sen. Mgt on MRM regulatory requirements and industry practices (Board, BERC, ERMC, EMC)</v>
      </c>
      <c r="D205" s="30" t="str">
        <f>'Model Risk Management'!B6</f>
        <v>Presentation Schedule (if beyond SHUSA)</v>
      </c>
      <c r="E205" s="13" t="str">
        <f>'Model Risk Management'!C6</f>
        <v>Pete W.</v>
      </c>
      <c r="F205" s="60">
        <f>'Model Risk Management'!D6</f>
        <v>42247</v>
      </c>
      <c r="G205" s="13" t="str">
        <f>'Model Risk Management'!E6</f>
        <v>No</v>
      </c>
      <c r="H205" s="54" t="str">
        <f>'Model Risk Management'!F6</f>
        <v>Presentation schedule drafted</v>
      </c>
      <c r="I205" s="60">
        <f>'Model Risk Management'!G6</f>
        <v>42247</v>
      </c>
      <c r="J205" s="54" t="str">
        <f>'Model Risk Management'!H6</f>
        <v>Presentation schedule reviewed</v>
      </c>
      <c r="K205" s="60">
        <f>'Model Risk Management'!I6</f>
        <v>42247</v>
      </c>
      <c r="L205" s="54" t="str">
        <f>'Model Risk Management'!J6</f>
        <v xml:space="preserve">Presentation Schedule published </v>
      </c>
      <c r="M205" s="60">
        <f>'Model Risk Management'!K6</f>
        <v>42247</v>
      </c>
      <c r="N205" s="30"/>
      <c r="O205" s="60"/>
      <c r="P205" s="30"/>
      <c r="Q205" s="60"/>
      <c r="R205" s="13" t="str">
        <f>'Model Risk Management'!P6</f>
        <v>Low</v>
      </c>
      <c r="S205" s="13" t="str">
        <f>'Model Risk Management'!Q6</f>
        <v>Low</v>
      </c>
      <c r="T205" s="13" t="str">
        <f>'Model Risk Management'!R6</f>
        <v>No</v>
      </c>
      <c r="U205" s="30"/>
    </row>
    <row r="206" spans="1:21" ht="33.75" x14ac:dyDescent="0.2">
      <c r="A206" s="13" t="s">
        <v>208</v>
      </c>
      <c r="B206" s="13"/>
      <c r="C206" s="30" t="str">
        <f>'Model Risk Management'!A7</f>
        <v>Inform Board and Sen. Mgt on MRM regulatory requirements and industry practices (Board, BERC, ERMC, EMC)</v>
      </c>
      <c r="D206" s="30" t="str">
        <f>'Model Risk Management'!B7</f>
        <v>Presentation Confirmation (Board Minute)</v>
      </c>
      <c r="E206" s="13" t="str">
        <f>'Model Risk Management'!C7</f>
        <v>Pete W.</v>
      </c>
      <c r="F206" s="60">
        <f>'Model Risk Management'!D7</f>
        <v>42277</v>
      </c>
      <c r="G206" s="13" t="str">
        <f>'Model Risk Management'!E7</f>
        <v>No</v>
      </c>
      <c r="H206" s="54" t="str">
        <f>'Model Risk Management'!F7</f>
        <v>Conduct Initial SHUSA Board Presentation</v>
      </c>
      <c r="I206" s="60">
        <f>'Model Risk Management'!G7</f>
        <v>42277</v>
      </c>
      <c r="K206" s="60"/>
      <c r="L206" s="54"/>
      <c r="M206" s="60"/>
      <c r="N206" s="30"/>
      <c r="O206" s="60"/>
      <c r="P206" s="30"/>
      <c r="Q206" s="60"/>
      <c r="R206" s="13" t="str">
        <f>'Model Risk Management'!P7</f>
        <v>Low</v>
      </c>
      <c r="S206" s="13" t="str">
        <f>'Model Risk Management'!Q7</f>
        <v>Low</v>
      </c>
      <c r="T206" s="13" t="str">
        <f>'Model Risk Management'!R7</f>
        <v>No</v>
      </c>
      <c r="U206" s="30"/>
    </row>
    <row r="207" spans="1:21" ht="33.75" x14ac:dyDescent="0.2">
      <c r="A207" s="13" t="s">
        <v>208</v>
      </c>
      <c r="B207" s="13"/>
      <c r="C207" s="30" t="str">
        <f>'Model Risk Management'!A8</f>
        <v>Inform Board and Sen. Mgt on MRM regulatory requirements and industry practices (Board, BERC, ERMC, EMC)</v>
      </c>
      <c r="D207" s="30" t="str">
        <f>'Model Risk Management'!B8</f>
        <v>Board Presentation Plan</v>
      </c>
      <c r="E207" s="13" t="str">
        <f>'Model Risk Management'!C8</f>
        <v>Pete W.</v>
      </c>
      <c r="F207" s="60">
        <f>'Model Risk Management'!D8</f>
        <v>42277</v>
      </c>
      <c r="G207" s="13" t="str">
        <f>'Model Risk Management'!E8</f>
        <v>No</v>
      </c>
      <c r="H207" s="54" t="str">
        <f>'Model Risk Management'!F8</f>
        <v>Build long term Board Presentation Plan (including Entities)</v>
      </c>
      <c r="I207" s="60">
        <f>'Model Risk Management'!G8</f>
        <v>42277</v>
      </c>
      <c r="K207" s="60"/>
      <c r="L207" s="54"/>
      <c r="M207" s="60"/>
      <c r="N207" s="30"/>
      <c r="O207" s="60"/>
      <c r="P207" s="30"/>
      <c r="Q207" s="60"/>
      <c r="R207" s="13" t="str">
        <f>'Model Risk Management'!P8</f>
        <v>Low</v>
      </c>
      <c r="S207" s="13" t="str">
        <f>'Model Risk Management'!Q8</f>
        <v>Low</v>
      </c>
      <c r="T207" s="13" t="str">
        <f>'Model Risk Management'!R8</f>
        <v>No</v>
      </c>
      <c r="U207" s="30"/>
    </row>
    <row r="208" spans="1:21" ht="33.75" x14ac:dyDescent="0.2">
      <c r="A208" s="13" t="s">
        <v>208</v>
      </c>
      <c r="B208" s="13"/>
      <c r="C208" s="30" t="str">
        <f>'Model Risk Management'!A9</f>
        <v>Clarify the roles of BERC, ERMC, EMC, MRMC in MRM. Revise committee charters and mandates to strengthen MRM o/s role</v>
      </c>
      <c r="D208" s="30" t="str">
        <f>'Model Risk Management'!B9</f>
        <v>Updated charters for BERC, ERMC, EMC and MRMC</v>
      </c>
      <c r="E208" s="13" t="str">
        <f>'Model Risk Management'!C9</f>
        <v>Pete W.</v>
      </c>
      <c r="F208" s="60">
        <f>'Model Risk Management'!D9</f>
        <v>42247</v>
      </c>
      <c r="G208" s="13" t="str">
        <f>'Model Risk Management'!E9</f>
        <v>No</v>
      </c>
      <c r="H208" s="54" t="str">
        <f>'Model Risk Management'!F9</f>
        <v>Updates to charters drafted</v>
      </c>
      <c r="I208" s="60">
        <f>'Model Risk Management'!G9</f>
        <v>42247</v>
      </c>
      <c r="J208" s="54" t="str">
        <f>'Model Risk Management'!H9</f>
        <v>Reviewed and finalized BERC, ERMC, EMC and MRMC committee charters with updates to strengthen MRM oversight and roles and responsibilities</v>
      </c>
      <c r="K208" s="60">
        <f>'Model Risk Management'!I9</f>
        <v>42247</v>
      </c>
      <c r="L208" s="54"/>
      <c r="M208" s="60"/>
      <c r="N208" s="30"/>
      <c r="O208" s="60"/>
      <c r="P208" s="30"/>
      <c r="Q208" s="60"/>
      <c r="R208" s="13" t="str">
        <f>'Model Risk Management'!P9</f>
        <v>High</v>
      </c>
      <c r="S208" s="13" t="str">
        <f>'Model Risk Management'!Q9</f>
        <v>High</v>
      </c>
      <c r="T208" s="13" t="str">
        <f>'Model Risk Management'!R9</f>
        <v>Yes</v>
      </c>
      <c r="U208" s="30"/>
    </row>
    <row r="209" spans="1:21" ht="33.75" x14ac:dyDescent="0.2">
      <c r="A209" s="13" t="s">
        <v>208</v>
      </c>
      <c r="B209" s="13"/>
      <c r="C209" s="30" t="str">
        <f>'Model Risk Management'!A10</f>
        <v>Clarify the roles of BERC, ERMC, EMC, MRMC in MRM. Revise committee charters and mandates to strengthen MRM o/s role</v>
      </c>
      <c r="D209" s="30" t="str">
        <f>'Model Risk Management'!B10</f>
        <v>Charter Approval (Board Minute)</v>
      </c>
      <c r="E209" s="13" t="str">
        <f>'Model Risk Management'!C10</f>
        <v>Pete W.</v>
      </c>
      <c r="F209" s="60">
        <f>'Model Risk Management'!D10</f>
        <v>42277</v>
      </c>
      <c r="G209" s="13" t="str">
        <f>'Model Risk Management'!E10</f>
        <v>No</v>
      </c>
      <c r="H209" s="54" t="str">
        <f>'Model Risk Management'!F10</f>
        <v>Revised charters approved</v>
      </c>
      <c r="I209" s="60">
        <f>'Model Risk Management'!G10</f>
        <v>42277</v>
      </c>
      <c r="K209" s="60"/>
      <c r="L209" s="54"/>
      <c r="M209" s="60"/>
      <c r="N209" s="30"/>
      <c r="O209" s="60"/>
      <c r="P209" s="30"/>
      <c r="Q209" s="60"/>
      <c r="R209" s="13" t="str">
        <f>'Model Risk Management'!P10</f>
        <v>Low</v>
      </c>
      <c r="S209" s="13" t="str">
        <f>'Model Risk Management'!Q10</f>
        <v>Low</v>
      </c>
      <c r="T209" s="13" t="str">
        <f>'Model Risk Management'!R10</f>
        <v>No</v>
      </c>
      <c r="U209" s="30"/>
    </row>
    <row r="210" spans="1:21" ht="45" x14ac:dyDescent="0.2">
      <c r="A210" s="13" t="s">
        <v>208</v>
      </c>
      <c r="B210" s="13"/>
      <c r="C210" s="30" t="str">
        <f>'Model Risk Management'!A11</f>
        <v>Develop model risk workstream (CART) reporting, governance, controls</v>
      </c>
      <c r="D210" s="30" t="str">
        <f>'Model Risk Management'!B11</f>
        <v>Requirements for model risk workstream (CART) reporting, governance, controls</v>
      </c>
      <c r="E210" s="13" t="str">
        <f>'Model Risk Management'!C11</f>
        <v>Greg T.</v>
      </c>
      <c r="F210" s="60">
        <f>'Model Risk Management'!D11</f>
        <v>42216</v>
      </c>
      <c r="G210" s="13" t="str">
        <f>'Model Risk Management'!E11</f>
        <v>No</v>
      </c>
      <c r="H210" s="54" t="str">
        <f>'Model Risk Management'!F11</f>
        <v>Requirements for enhanced model risk remediation reporting, governance and control drafted</v>
      </c>
      <c r="I210" s="60">
        <f>'Model Risk Management'!G11</f>
        <v>42185</v>
      </c>
      <c r="J210" s="54" t="str">
        <f>'Model Risk Management'!H11</f>
        <v>Requirements for enhanced model risk remediation reporting, governance and control reviewed and approved</v>
      </c>
      <c r="K210" s="60">
        <f>'Model Risk Management'!I11</f>
        <v>42216</v>
      </c>
      <c r="L210" s="54"/>
      <c r="M210" s="60"/>
      <c r="N210" s="30"/>
      <c r="O210" s="60"/>
      <c r="P210" s="30"/>
      <c r="Q210" s="60"/>
      <c r="R210" s="13" t="str">
        <f>'Model Risk Management'!P11</f>
        <v>Medium</v>
      </c>
      <c r="S210" s="13" t="str">
        <f>'Model Risk Management'!Q11</f>
        <v>Medium</v>
      </c>
      <c r="T210" s="13" t="str">
        <f>'Model Risk Management'!R11</f>
        <v>No</v>
      </c>
      <c r="U210" s="30"/>
    </row>
    <row r="211" spans="1:21" ht="33.75" x14ac:dyDescent="0.2">
      <c r="A211" s="13" t="s">
        <v>208</v>
      </c>
      <c r="B211" s="13"/>
      <c r="C211" s="30" t="str">
        <f>'Model Risk Management'!A12</f>
        <v>Develop model risk workstream (CART) reporting, governance, controls</v>
      </c>
      <c r="D211" s="30" t="str">
        <f>'Model Risk Management'!B12</f>
        <v>Reporting templates, communication plan and calendar(cadence)</v>
      </c>
      <c r="E211" s="13" t="str">
        <f>'Model Risk Management'!C12</f>
        <v>Greg T.</v>
      </c>
      <c r="F211" s="60">
        <f>'Model Risk Management'!D12</f>
        <v>42216</v>
      </c>
      <c r="G211" s="13" t="str">
        <f>'Model Risk Management'!E12</f>
        <v>No</v>
      </c>
      <c r="H211" s="54" t="str">
        <f>'Model Risk Management'!F12</f>
        <v>Reporting templates, communication plan and calendar(cadence) drafted</v>
      </c>
      <c r="I211" s="60">
        <f>'Model Risk Management'!G12</f>
        <v>42216</v>
      </c>
      <c r="K211" s="60"/>
      <c r="L211" s="54"/>
      <c r="M211" s="60"/>
      <c r="N211" s="30"/>
      <c r="O211" s="60"/>
      <c r="P211" s="30"/>
      <c r="Q211" s="60"/>
      <c r="R211" s="13" t="str">
        <f>'Model Risk Management'!P12</f>
        <v>Medium</v>
      </c>
      <c r="S211" s="13" t="str">
        <f>'Model Risk Management'!Q12</f>
        <v>Low</v>
      </c>
      <c r="T211" s="13" t="str">
        <f>'Model Risk Management'!R12</f>
        <v>No</v>
      </c>
      <c r="U211" s="30"/>
    </row>
    <row r="212" spans="1:21" ht="45" x14ac:dyDescent="0.2">
      <c r="A212" s="13" t="s">
        <v>208</v>
      </c>
      <c r="B212" s="13"/>
      <c r="C212" s="30" t="str">
        <f>'Model Risk Management'!A13</f>
        <v>Enhance model risk BAU reporting standards. Deliver enhanced reporting (including Sen Leadership &amp; Board)</v>
      </c>
      <c r="D212" s="30" t="str">
        <f>'Model Risk Management'!B13</f>
        <v>Requirements for enhanced model risk BAU reporting</v>
      </c>
      <c r="E212" s="13" t="str">
        <f>'Model Risk Management'!C13</f>
        <v>Pete W.</v>
      </c>
      <c r="F212" s="60">
        <f>'Model Risk Management'!D13</f>
        <v>42247</v>
      </c>
      <c r="G212" s="13" t="str">
        <f>'Model Risk Management'!E13</f>
        <v>No</v>
      </c>
      <c r="H212" s="54" t="str">
        <f>'Model Risk Management'!F13</f>
        <v>Requirements for enhanced model risk BAU reporting drafted (MRMC, Model Risk to BERC/ERMC, etc.)</v>
      </c>
      <c r="I212" s="60">
        <f>'Model Risk Management'!G13</f>
        <v>42216</v>
      </c>
      <c r="J212" s="54" t="str">
        <f>'Model Risk Management'!H13</f>
        <v>Requirements for enhanced model risk BAU reporting approved</v>
      </c>
      <c r="K212" s="60">
        <f>'Model Risk Management'!I13</f>
        <v>42247</v>
      </c>
      <c r="L212" s="54"/>
      <c r="M212" s="60"/>
      <c r="N212" s="30"/>
      <c r="O212" s="60"/>
      <c r="P212" s="30"/>
      <c r="Q212" s="60"/>
      <c r="R212" s="13" t="str">
        <f>'Model Risk Management'!P13</f>
        <v>Medium</v>
      </c>
      <c r="S212" s="13" t="str">
        <f>'Model Risk Management'!Q13</f>
        <v>Medium</v>
      </c>
      <c r="T212" s="13" t="str">
        <f>'Model Risk Management'!R13</f>
        <v>No</v>
      </c>
      <c r="U212" s="30"/>
    </row>
    <row r="213" spans="1:21" ht="33.75" x14ac:dyDescent="0.2">
      <c r="A213" s="13" t="s">
        <v>208</v>
      </c>
      <c r="B213" s="13"/>
      <c r="C213" s="30" t="str">
        <f>'Model Risk Management'!A14</f>
        <v>Enhance model risk BAU reporting standards. Deliver enhanced reporting (including Sen Leadership &amp; Board)</v>
      </c>
      <c r="D213" s="30" t="str">
        <f>'Model Risk Management'!B14</f>
        <v>BAU Reporting templates, Frequency(Cadence) , Communication Plan (Who gets what level of detail)</v>
      </c>
      <c r="E213" s="13" t="str">
        <f>'Model Risk Management'!C14</f>
        <v>Pete W.</v>
      </c>
      <c r="F213" s="60">
        <f>'Model Risk Management'!D14</f>
        <v>42247</v>
      </c>
      <c r="G213" s="13" t="str">
        <f>'Model Risk Management'!E14</f>
        <v>No</v>
      </c>
      <c r="H213" s="54" t="str">
        <f>'Model Risk Management'!F14</f>
        <v>Reporting templates, communication plan and calendar(cadence) drafted</v>
      </c>
      <c r="I213" s="60">
        <f>'Model Risk Management'!G14</f>
        <v>42247</v>
      </c>
      <c r="J213" s="54" t="str">
        <f>'Model Risk Management'!H14</f>
        <v>Reporting templates, communication plan and calendar(cadence) approved</v>
      </c>
      <c r="K213" s="60">
        <f>'Model Risk Management'!I14</f>
        <v>42247</v>
      </c>
      <c r="L213" s="54"/>
      <c r="M213" s="60"/>
      <c r="N213" s="30"/>
      <c r="O213" s="60"/>
      <c r="P213" s="30"/>
      <c r="Q213" s="60"/>
      <c r="R213" s="13" t="str">
        <f>'Model Risk Management'!P14</f>
        <v>Medium</v>
      </c>
      <c r="S213" s="13" t="str">
        <f>'Model Risk Management'!Q14</f>
        <v>Medium</v>
      </c>
      <c r="T213" s="13" t="str">
        <f>'Model Risk Management'!R14</f>
        <v>Yes</v>
      </c>
      <c r="U213" s="30"/>
    </row>
    <row r="214" spans="1:21" ht="22.5" x14ac:dyDescent="0.2">
      <c r="A214" s="13" t="s">
        <v>208</v>
      </c>
      <c r="B214" s="13"/>
      <c r="C214" s="30" t="str">
        <f>'Model Risk Management'!A15</f>
        <v>Enhance model risk BAU reporting standards. Deliver enhanced reporting (including Sen Leadership &amp; Board)</v>
      </c>
      <c r="D214" s="30" t="str">
        <f>'Model Risk Management'!B15</f>
        <v>MRMC Committee deck, BERC/ERMC submission</v>
      </c>
      <c r="E214" s="13" t="str">
        <f>'Model Risk Management'!C15</f>
        <v>Pete W.</v>
      </c>
      <c r="F214" s="60">
        <f>'Model Risk Management'!D15</f>
        <v>42277</v>
      </c>
      <c r="G214" s="13" t="str">
        <f>'Model Risk Management'!E15</f>
        <v>No</v>
      </c>
      <c r="H214" s="54" t="str">
        <f>'Model Risk Management'!F15</f>
        <v>Implemented Enhanced reporting</v>
      </c>
      <c r="I214" s="60">
        <f>'Model Risk Management'!G15</f>
        <v>42277</v>
      </c>
      <c r="K214" s="60"/>
      <c r="L214" s="54"/>
      <c r="M214" s="60"/>
      <c r="N214" s="30"/>
      <c r="O214" s="60"/>
      <c r="P214" s="30"/>
      <c r="Q214" s="60"/>
      <c r="R214" s="13" t="str">
        <f>'Model Risk Management'!P15</f>
        <v>Medium</v>
      </c>
      <c r="S214" s="13" t="str">
        <f>'Model Risk Management'!Q15</f>
        <v>Medium</v>
      </c>
      <c r="T214" s="13" t="str">
        <f>'Model Risk Management'!R15</f>
        <v>Yes</v>
      </c>
      <c r="U214" s="30"/>
    </row>
    <row r="215" spans="1:21" ht="33.75" x14ac:dyDescent="0.2">
      <c r="A215" s="13" t="s">
        <v>208</v>
      </c>
      <c r="B215" s="13"/>
      <c r="C215" s="30" t="str">
        <f>'Model Risk Management'!A16</f>
        <v>Define requirements for long term Model Inventory and Reporting system. Conduct vendor selection</v>
      </c>
      <c r="D215" s="30" t="str">
        <f>'Model Risk Management'!B16</f>
        <v>Long term Model inventory and reporting system requirement</v>
      </c>
      <c r="E215" s="13" t="str">
        <f>'Model Risk Management'!C16</f>
        <v>Pete W.</v>
      </c>
      <c r="F215" s="60">
        <f>'Model Risk Management'!D16</f>
        <v>42277</v>
      </c>
      <c r="G215" s="13" t="str">
        <f>'Model Risk Management'!E16</f>
        <v>Yes</v>
      </c>
      <c r="H215" s="54" t="str">
        <f>'Model Risk Management'!F16</f>
        <v>Requirements for long term Model inventory and reporting system drafted</v>
      </c>
      <c r="I215" s="60">
        <f>'Model Risk Management'!G16</f>
        <v>42277</v>
      </c>
      <c r="J215" s="54" t="str">
        <f>'Model Risk Management'!H16</f>
        <v>Requirements for long term Model inventory and reporting system approved</v>
      </c>
      <c r="K215" s="60">
        <f>'Model Risk Management'!I16</f>
        <v>42277</v>
      </c>
      <c r="L215" s="54"/>
      <c r="M215" s="60"/>
      <c r="N215" s="30"/>
      <c r="O215" s="60"/>
      <c r="P215" s="30"/>
      <c r="Q215" s="60"/>
      <c r="R215" s="13" t="str">
        <f>'Model Risk Management'!P16</f>
        <v>High</v>
      </c>
      <c r="S215" s="13" t="str">
        <f>'Model Risk Management'!Q16</f>
        <v>High</v>
      </c>
      <c r="T215" s="13" t="str">
        <f>'Model Risk Management'!R16</f>
        <v>Yes</v>
      </c>
      <c r="U215" s="30"/>
    </row>
    <row r="216" spans="1:21" ht="22.5" x14ac:dyDescent="0.2">
      <c r="A216" s="13" t="s">
        <v>208</v>
      </c>
      <c r="B216" s="13"/>
      <c r="C216" s="30" t="str">
        <f>'Model Risk Management'!A17</f>
        <v>Define requirements for long term Model Inventory and Reporting system. Conduct vendor selection</v>
      </c>
      <c r="D216" s="30" t="str">
        <f>'Model Risk Management'!B17</f>
        <v>Vendor selection criteria and approach</v>
      </c>
      <c r="E216" s="13" t="str">
        <f>'Model Risk Management'!C17</f>
        <v>Pete W.</v>
      </c>
      <c r="F216" s="60">
        <f>'Model Risk Management'!D17</f>
        <v>42308</v>
      </c>
      <c r="G216" s="13" t="str">
        <f>'Model Risk Management'!E17</f>
        <v>No</v>
      </c>
      <c r="H216" s="54" t="str">
        <f>'Model Risk Management'!F17</f>
        <v>Vendor selection criteria and process drafted/approved</v>
      </c>
      <c r="I216" s="60">
        <f>'Model Risk Management'!G17</f>
        <v>42308</v>
      </c>
      <c r="K216" s="60"/>
      <c r="L216" s="54"/>
      <c r="M216" s="60"/>
      <c r="N216" s="30"/>
      <c r="O216" s="60"/>
      <c r="P216" s="30"/>
      <c r="Q216" s="60"/>
      <c r="R216" s="13" t="str">
        <f>'Model Risk Management'!P17</f>
        <v>Low</v>
      </c>
      <c r="S216" s="13" t="str">
        <f>'Model Risk Management'!Q17</f>
        <v>Low</v>
      </c>
      <c r="T216" s="13" t="str">
        <f>'Model Risk Management'!R17</f>
        <v>No</v>
      </c>
      <c r="U216" s="30"/>
    </row>
    <row r="217" spans="1:21" ht="22.5" x14ac:dyDescent="0.2">
      <c r="A217" s="13" t="s">
        <v>208</v>
      </c>
      <c r="B217" s="13"/>
      <c r="C217" s="30" t="str">
        <f>'Model Risk Management'!A18</f>
        <v>Define requirements for long term Model Inventory and Reporting system. Conduct vendor selection</v>
      </c>
      <c r="D217" s="30" t="str">
        <f>'Model Risk Management'!B18</f>
        <v>Vendor SOW; documented Minutes of decision (per VRM committee)</v>
      </c>
      <c r="E217" s="13" t="str">
        <f>'Model Risk Management'!C18</f>
        <v>Pete W.</v>
      </c>
      <c r="F217" s="60">
        <f>'Model Risk Management'!D18</f>
        <v>42338</v>
      </c>
      <c r="G217" s="13" t="str">
        <f>'Model Risk Management'!E18</f>
        <v>No</v>
      </c>
      <c r="H217" s="54" t="str">
        <f>'Model Risk Management'!F18</f>
        <v>Vendor selection complete</v>
      </c>
      <c r="I217" s="60">
        <f>'Model Risk Management'!G18</f>
        <v>42338</v>
      </c>
      <c r="K217" s="60"/>
      <c r="L217" s="54"/>
      <c r="M217" s="60"/>
      <c r="N217" s="30"/>
      <c r="O217" s="60"/>
      <c r="P217" s="30"/>
      <c r="Q217" s="60"/>
      <c r="R217" s="13" t="str">
        <f>'Model Risk Management'!P18</f>
        <v>Low</v>
      </c>
      <c r="S217" s="13" t="str">
        <f>'Model Risk Management'!Q18</f>
        <v>Low</v>
      </c>
      <c r="T217" s="13" t="str">
        <f>'Model Risk Management'!R18</f>
        <v>No</v>
      </c>
      <c r="U217" s="30"/>
    </row>
    <row r="218" spans="1:21" ht="22.5" x14ac:dyDescent="0.2">
      <c r="A218" s="13" t="s">
        <v>208</v>
      </c>
      <c r="B218" s="13"/>
      <c r="C218" s="30" t="str">
        <f>'Model Risk Management'!A19</f>
        <v>Hire for known staffing requirements based on volume of validation req'd</v>
      </c>
      <c r="D218" s="30" t="str">
        <f>'Model Risk Management'!B19</f>
        <v>Staffing Report</v>
      </c>
      <c r="E218" s="13" t="str">
        <f>'Model Risk Management'!C19</f>
        <v>Rafic F.</v>
      </c>
      <c r="F218" s="60">
        <f>'Model Risk Management'!D19</f>
        <v>42369</v>
      </c>
      <c r="G218" s="13" t="str">
        <f>'Model Risk Management'!E19</f>
        <v>No</v>
      </c>
      <c r="H218" s="54" t="str">
        <f>'Model Risk Management'!F19</f>
        <v xml:space="preserve">Approval for supplemental FTE headcount </v>
      </c>
      <c r="I218" s="60">
        <f>'Model Risk Management'!G19</f>
        <v>42185</v>
      </c>
      <c r="J218" s="54" t="str">
        <f>'Model Risk Management'!H19</f>
        <v>Approval for supplemental consultant/advisory headcount</v>
      </c>
      <c r="K218" s="60">
        <f>'Model Risk Management'!I19</f>
        <v>42185</v>
      </c>
      <c r="L218" s="54" t="str">
        <f>'Model Risk Management'!J19</f>
        <v>Onboarding of consulting resources</v>
      </c>
      <c r="M218" s="60">
        <f>'Model Risk Management'!K19</f>
        <v>42216</v>
      </c>
      <c r="N218" s="30" t="str">
        <f>'Model Risk Management'!L19</f>
        <v>Hiring of approved incremental FTEs and existing gaps</v>
      </c>
      <c r="O218" s="60">
        <f>'Model Risk Management'!M19</f>
        <v>42369</v>
      </c>
      <c r="P218" s="30"/>
      <c r="Q218" s="60"/>
      <c r="R218" s="13" t="str">
        <f>'Model Risk Management'!P19</f>
        <v>Medium</v>
      </c>
      <c r="S218" s="13" t="str">
        <f>'Model Risk Management'!Q19</f>
        <v>Medium</v>
      </c>
      <c r="T218" s="13" t="str">
        <f>'Model Risk Management'!R19</f>
        <v>No</v>
      </c>
      <c r="U218" s="30"/>
    </row>
    <row r="219" spans="1:21" ht="33.75" x14ac:dyDescent="0.2">
      <c r="A219" s="13" t="s">
        <v>208</v>
      </c>
      <c r="B219" s="13"/>
      <c r="C219" s="30" t="str">
        <f>'Model Risk Management'!A20</f>
        <v>Define Target Operating model (including org structure)</v>
      </c>
      <c r="D219" s="30" t="str">
        <f>'Model Risk Management'!B20</f>
        <v>Operating Model</v>
      </c>
      <c r="E219" s="13" t="str">
        <f>'Model Risk Management'!C20</f>
        <v>Edward S.</v>
      </c>
      <c r="F219" s="60">
        <f>'Model Risk Management'!D20</f>
        <v>42216</v>
      </c>
      <c r="G219" s="13" t="str">
        <f>'Model Risk Management'!E20</f>
        <v>No</v>
      </c>
      <c r="H219" s="54" t="str">
        <f>'Model Risk Management'!F20</f>
        <v>Articulation of 3LoD principles (May)</v>
      </c>
      <c r="I219" s="60">
        <f>'Model Risk Management'!G20</f>
        <v>42153</v>
      </c>
      <c r="J219" s="54" t="str">
        <f>'Model Risk Management'!H20</f>
        <v>Formalization of Risk reporting lines at the C-Suite (May)</v>
      </c>
      <c r="K219" s="60">
        <f>'Model Risk Management'!I20</f>
        <v>42153</v>
      </c>
      <c r="L219" s="54" t="str">
        <f>'Model Risk Management'!J20</f>
        <v>Risk roles and responsibilities of SHUSA vs. subsidiaries (across each line of defense)</v>
      </c>
      <c r="M219" s="60">
        <f>'Model Risk Management'!K20</f>
        <v>42216</v>
      </c>
      <c r="N219" s="30" t="str">
        <f>'Model Risk Management'!L20</f>
        <v>Design of org. structure for each risk type / entity / line of defense</v>
      </c>
      <c r="O219" s="60">
        <f>'Model Risk Management'!M20</f>
        <v>42216</v>
      </c>
      <c r="P219" s="30" t="str">
        <f>'Model Risk Management'!N20</f>
        <v>Operating model approved</v>
      </c>
      <c r="Q219" s="60">
        <f>'Model Risk Management'!O20</f>
        <v>42216</v>
      </c>
      <c r="R219" s="13" t="str">
        <f>'Model Risk Management'!P20</f>
        <v>Medium</v>
      </c>
      <c r="S219" s="13" t="str">
        <f>'Model Risk Management'!Q20</f>
        <v>Medium</v>
      </c>
      <c r="T219" s="13" t="str">
        <f>'Model Risk Management'!R20</f>
        <v>Yes</v>
      </c>
      <c r="U219" s="30"/>
    </row>
    <row r="220" spans="1:21" ht="22.5" x14ac:dyDescent="0.2">
      <c r="A220" s="13" t="s">
        <v>208</v>
      </c>
      <c r="B220" s="13"/>
      <c r="C220" s="30" t="str">
        <f>'Model Risk Management'!A21</f>
        <v>Conduct talent and staffing assessment for MRMG</v>
      </c>
      <c r="D220" s="30" t="str">
        <f>'Model Risk Management'!B21</f>
        <v>Talent and staffing assessment result/report</v>
      </c>
      <c r="E220" s="13" t="str">
        <f>'Model Risk Management'!C21</f>
        <v>Rafic F.</v>
      </c>
      <c r="F220" s="60">
        <f>'Model Risk Management'!D21</f>
        <v>42277</v>
      </c>
      <c r="G220" s="13" t="str">
        <f>'Model Risk Management'!E21</f>
        <v>No</v>
      </c>
      <c r="H220" s="54" t="str">
        <f>'Model Risk Management'!F21</f>
        <v>Assessment of FTE needs (activity based analysis)</v>
      </c>
      <c r="I220" s="60">
        <f>'Model Risk Management'!G21</f>
        <v>42277</v>
      </c>
      <c r="J220" s="54" t="str">
        <f>'Model Risk Management'!H21</f>
        <v xml:space="preserve">Definition of capabilities needed </v>
      </c>
      <c r="K220" s="60">
        <f>'Model Risk Management'!I21</f>
        <v>42277</v>
      </c>
      <c r="L220" s="54" t="str">
        <f>'Model Risk Management'!J21</f>
        <v>Assessment of capabilities of existing staff</v>
      </c>
      <c r="M220" s="60">
        <f>'Model Risk Management'!K21</f>
        <v>42277</v>
      </c>
      <c r="N220" s="30" t="str">
        <f>'Model Risk Management'!L21</f>
        <v>Identification of training / upskilling / hiring needs</v>
      </c>
      <c r="O220" s="60">
        <f>'Model Risk Management'!M21</f>
        <v>42277</v>
      </c>
      <c r="P220" s="30" t="str">
        <f>'Model Risk Management'!N21</f>
        <v>Talent and staffing assessment complete</v>
      </c>
      <c r="Q220" s="60">
        <f>'Model Risk Management'!O21</f>
        <v>42277</v>
      </c>
      <c r="R220" s="13" t="str">
        <f>'Model Risk Management'!P21</f>
        <v>Medium</v>
      </c>
      <c r="S220" s="13" t="str">
        <f>'Model Risk Management'!Q21</f>
        <v>Medium</v>
      </c>
      <c r="T220" s="13" t="str">
        <f>'Model Risk Management'!R21</f>
        <v>Yes</v>
      </c>
      <c r="U220" s="30"/>
    </row>
    <row r="221" spans="1:21" ht="33.75" x14ac:dyDescent="0.2">
      <c r="A221" s="13" t="s">
        <v>208</v>
      </c>
      <c r="B221" s="13"/>
      <c r="C221" s="30" t="str">
        <f>'Model Risk Management'!A22</f>
        <v>Conduct First Line and auxiliary functions (IT, etc.) staffing assessment (Dependency on Model Development)</v>
      </c>
      <c r="D221" s="30" t="str">
        <f>'Model Risk Management'!B22</f>
        <v>Talent and staffing assessment result/report</v>
      </c>
      <c r="E221" s="13" t="str">
        <f>'Model Risk Management'!C22</f>
        <v>TBD</v>
      </c>
      <c r="F221" s="60">
        <f>'Model Risk Management'!D22</f>
        <v>42277</v>
      </c>
      <c r="G221" s="13" t="str">
        <f>'Model Risk Management'!E22</f>
        <v>Yes</v>
      </c>
      <c r="H221" s="54" t="str">
        <f>'Model Risk Management'!F22</f>
        <v>Assessment of FTE needs (activity based analysis)</v>
      </c>
      <c r="I221" s="60">
        <f>'Model Risk Management'!G22</f>
        <v>42277</v>
      </c>
      <c r="J221" s="54" t="str">
        <f>'Model Risk Management'!H22</f>
        <v xml:space="preserve">Definition of capabilities needed </v>
      </c>
      <c r="K221" s="60">
        <f>'Model Risk Management'!I22</f>
        <v>42277</v>
      </c>
      <c r="L221" s="54" t="str">
        <f>'Model Risk Management'!J22</f>
        <v>Assessment of capabilities of existing staff</v>
      </c>
      <c r="M221" s="60">
        <f>'Model Risk Management'!K22</f>
        <v>42277</v>
      </c>
      <c r="N221" s="30" t="str">
        <f>'Model Risk Management'!L22</f>
        <v>Identification of training / upskilling / hiring needs</v>
      </c>
      <c r="O221" s="60">
        <f>'Model Risk Management'!M22</f>
        <v>42277</v>
      </c>
      <c r="P221" s="30" t="str">
        <f>'Model Risk Management'!N22</f>
        <v>First line and auxiliary functions staffing assessment complete</v>
      </c>
      <c r="Q221" s="60">
        <f>'Model Risk Management'!O22</f>
        <v>42277</v>
      </c>
      <c r="R221" s="13" t="str">
        <f>'Model Risk Management'!P22</f>
        <v>Medium</v>
      </c>
      <c r="S221" s="13" t="str">
        <f>'Model Risk Management'!Q22</f>
        <v>Medium</v>
      </c>
      <c r="T221" s="13" t="str">
        <f>'Model Risk Management'!R22</f>
        <v>Yes</v>
      </c>
      <c r="U221" s="30"/>
    </row>
    <row r="222" spans="1:21" ht="33.75" x14ac:dyDescent="0.2">
      <c r="A222" s="13" t="s">
        <v>208</v>
      </c>
      <c r="B222" s="13"/>
      <c r="C222" s="30" t="str">
        <f>'Model Risk Management'!A23</f>
        <v>Develop staffing/hiring strategy (including external resources) and plan based on assessment, backlogs, and workloads</v>
      </c>
      <c r="D222" s="30" t="str">
        <f>'Model Risk Management'!B23</f>
        <v>Staffing/Hiring Strategy</v>
      </c>
      <c r="E222" s="13" t="str">
        <f>'Model Risk Management'!C23</f>
        <v>TBD</v>
      </c>
      <c r="F222" s="60">
        <f>'Model Risk Management'!D23</f>
        <v>42277</v>
      </c>
      <c r="G222" s="13" t="str">
        <f>'Model Risk Management'!E23</f>
        <v>No</v>
      </c>
      <c r="H222" s="54" t="str">
        <f>'Model Risk Management'!F23</f>
        <v>All relevant inputs to define staffing/hiring strategy is in place</v>
      </c>
      <c r="I222" s="60">
        <f>'Model Risk Management'!G23</f>
        <v>42277</v>
      </c>
      <c r="J222" s="54" t="str">
        <f>'Model Risk Management'!H23</f>
        <v>Staffing/Hiring strategy drafted</v>
      </c>
      <c r="K222" s="60">
        <f>'Model Risk Management'!I23</f>
        <v>42277</v>
      </c>
      <c r="L222" s="54" t="str">
        <f>'Model Risk Management'!J23</f>
        <v>Staffing/Hiring strategy approved</v>
      </c>
      <c r="M222" s="60">
        <f>'Model Risk Management'!K23</f>
        <v>42277</v>
      </c>
      <c r="N222" s="30"/>
      <c r="O222" s="60"/>
      <c r="P222" s="30"/>
      <c r="Q222" s="60">
        <f>'Model Risk Management'!O23</f>
        <v>42369</v>
      </c>
      <c r="R222" s="13" t="str">
        <f>'Model Risk Management'!P23</f>
        <v>Medium</v>
      </c>
      <c r="S222" s="13" t="str">
        <f>'Model Risk Management'!Q23</f>
        <v>Medium</v>
      </c>
      <c r="T222" s="13" t="str">
        <f>'Model Risk Management'!R23</f>
        <v>Yes</v>
      </c>
      <c r="U222" s="30"/>
    </row>
    <row r="223" spans="1:21" ht="22.5" x14ac:dyDescent="0.2">
      <c r="A223" s="13" t="s">
        <v>208</v>
      </c>
      <c r="B223" s="13"/>
      <c r="C223" s="30" t="str">
        <f>'Model Risk Management'!A24</f>
        <v>Commence hiring strategy/plan in partnership with the First Line/Model Development</v>
      </c>
      <c r="D223" s="30" t="str">
        <f>'Model Risk Management'!B24</f>
        <v>Hiring execution touchpoint cadence</v>
      </c>
      <c r="E223" s="13" t="str">
        <f>'Model Risk Management'!C24</f>
        <v>TBD</v>
      </c>
      <c r="F223" s="60">
        <f>'Model Risk Management'!D24</f>
        <v>42369</v>
      </c>
      <c r="G223" s="13" t="str">
        <f>'Model Risk Management'!E24</f>
        <v>No</v>
      </c>
      <c r="H223" s="54" t="str">
        <f>'Model Risk Management'!F24</f>
        <v>Regular checkpoint on hiring strategy execution drafted</v>
      </c>
      <c r="I223" s="60">
        <f>'Model Risk Management'!G24</f>
        <v>42369</v>
      </c>
      <c r="J223" s="54" t="str">
        <f>'Model Risk Management'!H24</f>
        <v>Regular checkpoint on hiring strategy execution reviewed and published</v>
      </c>
      <c r="K223" s="60">
        <f>'Model Risk Management'!I24</f>
        <v>42369</v>
      </c>
      <c r="L223" s="54"/>
      <c r="M223" s="60"/>
      <c r="N223" s="30"/>
      <c r="O223" s="60"/>
      <c r="P223" s="30"/>
      <c r="Q223" s="60"/>
      <c r="R223" s="13" t="str">
        <f>'Model Risk Management'!P24</f>
        <v>Low</v>
      </c>
      <c r="S223" s="13" t="str">
        <f>'Model Risk Management'!Q24</f>
        <v>High</v>
      </c>
      <c r="T223" s="13" t="str">
        <f>'Model Risk Management'!R24</f>
        <v>Yes</v>
      </c>
      <c r="U223" s="30"/>
    </row>
    <row r="224" spans="1:21" ht="33.75" x14ac:dyDescent="0.2">
      <c r="A224" s="13" t="s">
        <v>208</v>
      </c>
      <c r="B224" s="13"/>
      <c r="C224" s="30" t="str">
        <f>'Model Risk Management'!A25</f>
        <v>Include MRMG specialist in SCUSA pricing governance</v>
      </c>
      <c r="D224" s="30" t="str">
        <f>'Model Risk Management'!B25</f>
        <v>Updated SCUSA pricing governance charter</v>
      </c>
      <c r="E224" s="13" t="str">
        <f>'Model Risk Management'!C25</f>
        <v>TBD</v>
      </c>
      <c r="F224" s="60">
        <f>'Model Risk Management'!D25</f>
        <v>42216</v>
      </c>
      <c r="G224" s="13" t="str">
        <f>'Model Risk Management'!E25</f>
        <v>No</v>
      </c>
      <c r="H224" s="54" t="str">
        <f>'Model Risk Management'!F25</f>
        <v>MRMG specialist designated to participate in SCUSA pricing governance</v>
      </c>
      <c r="I224" s="60">
        <f>'Model Risk Management'!G25</f>
        <v>42216</v>
      </c>
      <c r="J224" s="54" t="str">
        <f>'Model Risk Management'!H25</f>
        <v>SCUSA pricing governance charter updated to include MRMG specialist</v>
      </c>
      <c r="K224" s="60">
        <f>'Model Risk Management'!I25</f>
        <v>42216</v>
      </c>
      <c r="L224" s="54"/>
      <c r="M224" s="60"/>
      <c r="N224" s="30"/>
      <c r="O224" s="60"/>
      <c r="P224" s="30"/>
      <c r="Q224" s="60"/>
      <c r="R224" s="13" t="str">
        <f>'Model Risk Management'!P25</f>
        <v>High</v>
      </c>
      <c r="S224" s="13" t="str">
        <f>'Model Risk Management'!Q25</f>
        <v>Medium</v>
      </c>
      <c r="T224" s="13"/>
      <c r="U224" s="30" t="str">
        <f>'Model Risk Management'!S25</f>
        <v>Actual status of this item is pending. May be closed</v>
      </c>
    </row>
    <row r="225" spans="1:21" ht="22.5" x14ac:dyDescent="0.2">
      <c r="A225" s="13" t="s">
        <v>208</v>
      </c>
      <c r="B225" s="13"/>
      <c r="C225" s="30" t="str">
        <f>'Model Risk Management'!A26</f>
        <v>Strengthen oversight of the pricing of SCUSA retail financial products including committee charter updates</v>
      </c>
      <c r="D225" s="30" t="str">
        <f>'Model Risk Management'!B26</f>
        <v>SCUSA retail finance product oversight requirements</v>
      </c>
      <c r="E225" s="13" t="str">
        <f>'Model Risk Management'!C26</f>
        <v>TBD</v>
      </c>
      <c r="F225" s="60">
        <f>'Model Risk Management'!D26</f>
        <v>42216</v>
      </c>
      <c r="G225" s="13" t="str">
        <f>'Model Risk Management'!E26</f>
        <v>No</v>
      </c>
      <c r="H225" s="54" t="str">
        <f>'Model Risk Management'!F26</f>
        <v>Requirements for oversight drafted</v>
      </c>
      <c r="I225" s="60">
        <f>'Model Risk Management'!G26</f>
        <v>42216</v>
      </c>
      <c r="J225" s="54" t="str">
        <f>'Model Risk Management'!H26</f>
        <v>Requirements for oversight approved</v>
      </c>
      <c r="K225" s="60">
        <f>'Model Risk Management'!I26</f>
        <v>42216</v>
      </c>
      <c r="L225" s="54"/>
      <c r="M225" s="60"/>
      <c r="N225" s="30"/>
      <c r="O225" s="60"/>
      <c r="P225" s="30"/>
      <c r="Q225" s="60"/>
      <c r="R225" s="13" t="str">
        <f>'Model Risk Management'!P26</f>
        <v>High</v>
      </c>
      <c r="S225" s="13" t="str">
        <f>'Model Risk Management'!Q26</f>
        <v>Medium</v>
      </c>
      <c r="T225" s="13"/>
      <c r="U225" s="30" t="str">
        <f>'Model Risk Management'!S26</f>
        <v>Actual status of this item is pending. May be closed</v>
      </c>
    </row>
    <row r="226" spans="1:21" ht="22.5" x14ac:dyDescent="0.2">
      <c r="A226" s="13" t="s">
        <v>208</v>
      </c>
      <c r="B226" s="13"/>
      <c r="C226" s="30" t="str">
        <f>'Model Risk Management'!A27</f>
        <v>Strengthen oversight of the pricing of SCUSA retail financial products including committee charter updates</v>
      </c>
      <c r="D226" s="30" t="str">
        <f>'Model Risk Management'!B27</f>
        <v>Updated relevant charters</v>
      </c>
      <c r="E226" s="13" t="str">
        <f>'Model Risk Management'!C27</f>
        <v>TBD</v>
      </c>
      <c r="F226" s="60">
        <f>'Model Risk Management'!D27</f>
        <v>42216</v>
      </c>
      <c r="G226" s="13" t="str">
        <f>'Model Risk Management'!E27</f>
        <v>No</v>
      </c>
      <c r="H226" s="54" t="str">
        <f>'Model Risk Management'!F27</f>
        <v>List of charters to be updated defined</v>
      </c>
      <c r="I226" s="60">
        <f>'Model Risk Management'!G27</f>
        <v>42216</v>
      </c>
      <c r="J226" s="54" t="str">
        <f>'Model Risk Management'!H27</f>
        <v>Relevant charters updates drafted</v>
      </c>
      <c r="K226" s="60">
        <f>'Model Risk Management'!I27</f>
        <v>42216</v>
      </c>
      <c r="L226" s="54" t="str">
        <f>'Model Risk Management'!J27</f>
        <v>Relevant charters updates approved</v>
      </c>
      <c r="M226" s="60">
        <f>'Model Risk Management'!K27</f>
        <v>42216</v>
      </c>
      <c r="N226" s="30"/>
      <c r="O226" s="60"/>
      <c r="P226" s="30"/>
      <c r="Q226" s="60"/>
      <c r="R226" s="13" t="str">
        <f>'Model Risk Management'!P27</f>
        <v>High</v>
      </c>
      <c r="S226" s="13" t="str">
        <f>'Model Risk Management'!Q27</f>
        <v>Medium</v>
      </c>
      <c r="T226" s="13"/>
      <c r="U226" s="30" t="str">
        <f>'Model Risk Management'!S27</f>
        <v>Actual status of this item is pending. May be closed</v>
      </c>
    </row>
    <row r="227" spans="1:21" ht="22.5" x14ac:dyDescent="0.2">
      <c r="A227" s="13" t="s">
        <v>208</v>
      </c>
      <c r="B227" s="13"/>
      <c r="C227" s="30" t="str">
        <f>'Model Risk Management'!A28</f>
        <v>Enhance SCUSA pricing policies and procedures</v>
      </c>
      <c r="D227" s="30" t="str">
        <f>'Model Risk Management'!B28</f>
        <v>Updated SCUSA pricing policy</v>
      </c>
      <c r="E227" s="13" t="str">
        <f>'Model Risk Management'!C28</f>
        <v>TBD</v>
      </c>
      <c r="F227" s="60">
        <f>'Model Risk Management'!D28</f>
        <v>42216</v>
      </c>
      <c r="G227" s="13" t="str">
        <f>'Model Risk Management'!E28</f>
        <v>No</v>
      </c>
      <c r="H227" s="54" t="str">
        <f>'Model Risk Management'!F28</f>
        <v>SCUSA pricing policy updates drafted</v>
      </c>
      <c r="I227" s="60">
        <f>'Model Risk Management'!G28</f>
        <v>42216</v>
      </c>
      <c r="J227" s="54" t="str">
        <f>'Model Risk Management'!H28</f>
        <v>SCUSA pricing policy updates approved</v>
      </c>
      <c r="K227" s="60">
        <f>'Model Risk Management'!I28</f>
        <v>42216</v>
      </c>
      <c r="L227" s="54"/>
      <c r="M227" s="60"/>
      <c r="N227" s="30"/>
      <c r="O227" s="60"/>
      <c r="P227" s="30"/>
      <c r="Q227" s="60"/>
      <c r="R227" s="13" t="str">
        <f>'Model Risk Management'!P28</f>
        <v>High</v>
      </c>
      <c r="S227" s="13" t="str">
        <f>'Model Risk Management'!Q28</f>
        <v>Medium</v>
      </c>
      <c r="T227" s="13"/>
      <c r="U227" s="30" t="str">
        <f>'Model Risk Management'!S28</f>
        <v>Actual status of this item is pending. May be closed</v>
      </c>
    </row>
    <row r="228" spans="1:21" ht="22.5" x14ac:dyDescent="0.2">
      <c r="A228" s="13" t="s">
        <v>208</v>
      </c>
      <c r="B228" s="13"/>
      <c r="C228" s="30" t="str">
        <f>'Model Risk Management'!A29</f>
        <v>Enhance SCUSA pricing policies and procedures</v>
      </c>
      <c r="D228" s="30" t="str">
        <f>'Model Risk Management'!B29</f>
        <v>Updated SCUSA pricing procedures</v>
      </c>
      <c r="E228" s="13" t="str">
        <f>'Model Risk Management'!C29</f>
        <v>TBD</v>
      </c>
      <c r="F228" s="60">
        <f>'Model Risk Management'!D29</f>
        <v>42216</v>
      </c>
      <c r="G228" s="13" t="str">
        <f>'Model Risk Management'!E29</f>
        <v>No</v>
      </c>
      <c r="H228" s="54" t="str">
        <f>'Model Risk Management'!F29</f>
        <v>SCUSA  pricing procedures updates drafted</v>
      </c>
      <c r="I228" s="60">
        <f>'Model Risk Management'!G29</f>
        <v>42216</v>
      </c>
      <c r="J228" s="54" t="str">
        <f>'Model Risk Management'!H29</f>
        <v>SCUSA  pricing procedures updates approved</v>
      </c>
      <c r="K228" s="60">
        <f>'Model Risk Management'!I29</f>
        <v>42216</v>
      </c>
      <c r="L228" s="54"/>
      <c r="M228" s="60"/>
      <c r="N228" s="30"/>
      <c r="O228" s="60"/>
      <c r="P228" s="30"/>
      <c r="Q228" s="60"/>
      <c r="R228" s="13" t="str">
        <f>'Model Risk Management'!P29</f>
        <v>High</v>
      </c>
      <c r="S228" s="13" t="str">
        <f>'Model Risk Management'!Q29</f>
        <v>Medium</v>
      </c>
      <c r="T228" s="13"/>
      <c r="U228" s="30" t="str">
        <f>'Model Risk Management'!S29</f>
        <v>Actual status of this item is pending. May be closed</v>
      </c>
    </row>
    <row r="229" spans="1:21" ht="33.75" x14ac:dyDescent="0.2">
      <c r="A229" s="13" t="s">
        <v>208</v>
      </c>
      <c r="B229" s="13"/>
      <c r="C229" s="30" t="str">
        <f>'Model Risk Management'!A30</f>
        <v>Develop Framework - enhance decision making authority &amp; roles and responsibilities for approving models and model changes (including model retirement)</v>
      </c>
      <c r="D229" s="30" t="str">
        <f>'Model Risk Management'!B30</f>
        <v>MRM Framework</v>
      </c>
      <c r="E229" s="13" t="str">
        <f>'Model Risk Management'!C30</f>
        <v>Pete W.</v>
      </c>
      <c r="F229" s="60">
        <f>'Model Risk Management'!D30</f>
        <v>42247</v>
      </c>
      <c r="G229" s="13" t="str">
        <f>'Model Risk Management'!E30</f>
        <v>No</v>
      </c>
      <c r="H229" s="54" t="str">
        <f>'Model Risk Management'!F30</f>
        <v>Framework Drafted</v>
      </c>
      <c r="I229" s="60">
        <f>'Model Risk Management'!G30</f>
        <v>42216</v>
      </c>
      <c r="J229" s="54" t="str">
        <f>'Model Risk Management'!H30</f>
        <v>Framework Approved</v>
      </c>
      <c r="K229" s="60">
        <f>'Model Risk Management'!I30</f>
        <v>42247</v>
      </c>
      <c r="L229" s="54"/>
      <c r="M229" s="60"/>
      <c r="N229" s="30"/>
      <c r="O229" s="60"/>
      <c r="P229" s="30"/>
      <c r="Q229" s="60"/>
      <c r="R229" s="13" t="str">
        <f>'Model Risk Management'!P30</f>
        <v>High</v>
      </c>
      <c r="S229" s="13" t="str">
        <f>'Model Risk Management'!Q30</f>
        <v>High</v>
      </c>
      <c r="T229" s="13" t="str">
        <f>'Model Risk Management'!R30</f>
        <v>Yes</v>
      </c>
      <c r="U229" s="30"/>
    </row>
    <row r="230" spans="1:21" ht="22.5" x14ac:dyDescent="0.2">
      <c r="A230" s="13" t="s">
        <v>208</v>
      </c>
      <c r="B230" s="13"/>
      <c r="C230" s="30" t="str">
        <f>'Model Risk Management'!A31</f>
        <v>Enhance Provisional Approval (PA) process, clarify roles and responsibilities</v>
      </c>
      <c r="D230" s="30" t="str">
        <f>'Model Risk Management'!B31</f>
        <v>PA process enhancement requirements</v>
      </c>
      <c r="E230" s="13" t="str">
        <f>'Model Risk Management'!C31</f>
        <v>Pete W.</v>
      </c>
      <c r="F230" s="60">
        <f>'Model Risk Management'!D31</f>
        <v>42216</v>
      </c>
      <c r="G230" s="13" t="str">
        <f>'Model Risk Management'!E31</f>
        <v>No</v>
      </c>
      <c r="H230" s="54" t="str">
        <f>'Model Risk Management'!F31</f>
        <v>Requirements for enhancement for PA process drafted</v>
      </c>
      <c r="I230" s="60">
        <f>'Model Risk Management'!G31</f>
        <v>42216</v>
      </c>
      <c r="J230" s="54" t="str">
        <f>'Model Risk Management'!H31</f>
        <v>Requirements for enhancement for PA process approved</v>
      </c>
      <c r="K230" s="60">
        <f>'Model Risk Management'!I31</f>
        <v>42216</v>
      </c>
      <c r="L230" s="54"/>
      <c r="M230" s="60"/>
      <c r="N230" s="30"/>
      <c r="O230" s="60"/>
      <c r="P230" s="30"/>
      <c r="Q230" s="60"/>
      <c r="R230" s="13" t="str">
        <f>'Model Risk Management'!P31</f>
        <v>High</v>
      </c>
      <c r="S230" s="13" t="str">
        <f>'Model Risk Management'!Q31</f>
        <v>Low</v>
      </c>
      <c r="T230" s="13" t="str">
        <f>'Model Risk Management'!R31</f>
        <v>No</v>
      </c>
      <c r="U230" s="30"/>
    </row>
    <row r="231" spans="1:21" ht="22.5" x14ac:dyDescent="0.2">
      <c r="A231" s="13" t="s">
        <v>208</v>
      </c>
      <c r="B231" s="13"/>
      <c r="C231" s="30" t="str">
        <f>'Model Risk Management'!A32</f>
        <v>Enhance Provisional Approval (PA) process, clarify roles and responsibilities</v>
      </c>
      <c r="D231" s="30" t="str">
        <f>'Model Risk Management'!B32</f>
        <v>Updated PA process</v>
      </c>
      <c r="E231" s="13" t="str">
        <f>'Model Risk Management'!C32</f>
        <v>Pete W.</v>
      </c>
      <c r="F231" s="60">
        <f>'Model Risk Management'!D32</f>
        <v>42247</v>
      </c>
      <c r="G231" s="13" t="str">
        <f>'Model Risk Management'!E32</f>
        <v>No</v>
      </c>
      <c r="H231" s="54" t="str">
        <f>'Model Risk Management'!F32</f>
        <v>PA process updates drafted</v>
      </c>
      <c r="I231" s="60">
        <f>'Model Risk Management'!G32</f>
        <v>42247</v>
      </c>
      <c r="J231" s="54" t="str">
        <f>'Model Risk Management'!H32</f>
        <v>PA process updates approved</v>
      </c>
      <c r="K231" s="60">
        <f>'Model Risk Management'!I32</f>
        <v>42247</v>
      </c>
      <c r="L231" s="54"/>
      <c r="M231" s="60"/>
      <c r="N231" s="30"/>
      <c r="O231" s="60"/>
      <c r="P231" s="30"/>
      <c r="Q231" s="60"/>
      <c r="R231" s="13" t="str">
        <f>'Model Risk Management'!P32</f>
        <v>Medium</v>
      </c>
      <c r="S231" s="13" t="str">
        <f>'Model Risk Management'!Q32</f>
        <v>Low</v>
      </c>
      <c r="T231" s="13" t="str">
        <f>'Model Risk Management'!R32</f>
        <v>No</v>
      </c>
      <c r="U231" s="30"/>
    </row>
    <row r="232" spans="1:21" ht="22.5" x14ac:dyDescent="0.2">
      <c r="A232" s="13" t="s">
        <v>208</v>
      </c>
      <c r="B232" s="13"/>
      <c r="C232" s="30" t="str">
        <f>'Model Risk Management'!A33</f>
        <v>Redesign Risk Rating Methodology with a focus on repeatability, transparency, and methodology</v>
      </c>
      <c r="D232" s="30" t="str">
        <f>'Model Risk Management'!B33</f>
        <v>Model Risk rating methodology enhancement requirements</v>
      </c>
      <c r="E232" s="13" t="str">
        <f>'Model Risk Management'!C33</f>
        <v>Pete W.</v>
      </c>
      <c r="F232" s="60">
        <f>'Model Risk Management'!D33</f>
        <v>42247</v>
      </c>
      <c r="G232" s="13" t="str">
        <f>'Model Risk Management'!E33</f>
        <v>No</v>
      </c>
      <c r="H232" s="54" t="str">
        <f>'Model Risk Management'!F33</f>
        <v>Requirements for Model risk rating methodology drafted</v>
      </c>
      <c r="I232" s="60">
        <f>'Model Risk Management'!G33</f>
        <v>42247</v>
      </c>
      <c r="J232" s="54" t="str">
        <f>'Model Risk Management'!H33</f>
        <v>Requirements for Model risk rating methodology approved</v>
      </c>
      <c r="K232" s="60">
        <f>'Model Risk Management'!I33</f>
        <v>42247</v>
      </c>
      <c r="L232" s="54"/>
      <c r="M232" s="60"/>
      <c r="N232" s="30"/>
      <c r="O232" s="60"/>
      <c r="P232" s="30"/>
      <c r="Q232" s="60"/>
      <c r="R232" s="13" t="str">
        <f>'Model Risk Management'!P33</f>
        <v>High</v>
      </c>
      <c r="S232" s="13" t="str">
        <f>'Model Risk Management'!Q33</f>
        <v>Low</v>
      </c>
      <c r="T232" s="13" t="str">
        <f>'Model Risk Management'!R33</f>
        <v>No</v>
      </c>
      <c r="U232" s="30"/>
    </row>
    <row r="233" spans="1:21" ht="22.5" x14ac:dyDescent="0.2">
      <c r="A233" s="13" t="s">
        <v>208</v>
      </c>
      <c r="B233" s="13"/>
      <c r="C233" s="30" t="str">
        <f>'Model Risk Management'!A34</f>
        <v>Redesign Risk Rating Methodology with a focus on repeatability, transparency, and methodology</v>
      </c>
      <c r="D233" s="30" t="str">
        <f>'Model Risk Management'!B34</f>
        <v>Updated model risk rating methodology</v>
      </c>
      <c r="E233" s="13" t="str">
        <f>'Model Risk Management'!C34</f>
        <v>Pete W.</v>
      </c>
      <c r="F233" s="60">
        <f>'Model Risk Management'!D34</f>
        <v>42247</v>
      </c>
      <c r="G233" s="13" t="str">
        <f>'Model Risk Management'!E34</f>
        <v>No</v>
      </c>
      <c r="H233" s="54" t="str">
        <f>'Model Risk Management'!F34</f>
        <v>Enhancement of Model risk rating methodology drafted</v>
      </c>
      <c r="I233" s="60">
        <f>'Model Risk Management'!G34</f>
        <v>42247</v>
      </c>
      <c r="J233" s="54" t="str">
        <f>'Model Risk Management'!H34</f>
        <v>Enhancement of Model risk rating methodology approved</v>
      </c>
      <c r="K233" s="60">
        <f>'Model Risk Management'!I34</f>
        <v>42247</v>
      </c>
      <c r="L233" s="54"/>
      <c r="M233" s="60"/>
      <c r="N233" s="30"/>
      <c r="O233" s="60"/>
      <c r="P233" s="30"/>
      <c r="Q233" s="60"/>
      <c r="R233" s="13" t="str">
        <f>'Model Risk Management'!P34</f>
        <v>High</v>
      </c>
      <c r="S233" s="13" t="str">
        <f>'Model Risk Management'!Q34</f>
        <v>Low</v>
      </c>
      <c r="T233" s="13" t="str">
        <f>'Model Risk Management'!R34</f>
        <v>No</v>
      </c>
      <c r="U233" s="30"/>
    </row>
    <row r="234" spans="1:21" ht="22.5" x14ac:dyDescent="0.2">
      <c r="A234" s="13" t="s">
        <v>208</v>
      </c>
      <c r="B234" s="13"/>
      <c r="C234" s="30" t="str">
        <f>'Model Risk Management'!A35</f>
        <v>Redesign modelling tiering Methodology with a focus on repeatability, transparency, and methodology</v>
      </c>
      <c r="D234" s="30" t="str">
        <f>'Model Risk Management'!B35</f>
        <v>Model tiering methodology enhancement requirements</v>
      </c>
      <c r="E234" s="13" t="str">
        <f>'Model Risk Management'!C35</f>
        <v>Pete W.</v>
      </c>
      <c r="F234" s="60">
        <f>'Model Risk Management'!D35</f>
        <v>42216</v>
      </c>
      <c r="G234" s="13" t="str">
        <f>'Model Risk Management'!E35</f>
        <v>No</v>
      </c>
      <c r="H234" s="54" t="str">
        <f>'Model Risk Management'!F35</f>
        <v>Requirements for Model tiering methodology drafted</v>
      </c>
      <c r="I234" s="60">
        <f>'Model Risk Management'!G35</f>
        <v>42216</v>
      </c>
      <c r="J234" s="54" t="str">
        <f>'Model Risk Management'!H35</f>
        <v>Requirements for Model tiering methodology approved</v>
      </c>
      <c r="K234" s="60">
        <f>'Model Risk Management'!I35</f>
        <v>42216</v>
      </c>
      <c r="L234" s="54"/>
      <c r="M234" s="60"/>
      <c r="N234" s="30"/>
      <c r="O234" s="60"/>
      <c r="P234" s="30"/>
      <c r="Q234" s="60"/>
      <c r="R234" s="13" t="str">
        <f>'Model Risk Management'!P35</f>
        <v>High</v>
      </c>
      <c r="S234" s="13" t="str">
        <f>'Model Risk Management'!Q35</f>
        <v>Low</v>
      </c>
      <c r="T234" s="13" t="str">
        <f>'Model Risk Management'!R35</f>
        <v>No</v>
      </c>
      <c r="U234" s="30"/>
    </row>
    <row r="235" spans="1:21" ht="22.5" x14ac:dyDescent="0.2">
      <c r="A235" s="13" t="s">
        <v>208</v>
      </c>
      <c r="B235" s="13"/>
      <c r="C235" s="30" t="str">
        <f>'Model Risk Management'!A36</f>
        <v>Redesign modelling tiering Methodology with a focus on repeatability, transparency, and methodology</v>
      </c>
      <c r="D235" s="30" t="str">
        <f>'Model Risk Management'!B36</f>
        <v>Updated model tiering methodology</v>
      </c>
      <c r="E235" s="13" t="str">
        <f>'Model Risk Management'!C36</f>
        <v>Pete W.</v>
      </c>
      <c r="F235" s="60">
        <f>'Model Risk Management'!D36</f>
        <v>42216</v>
      </c>
      <c r="G235" s="13" t="str">
        <f>'Model Risk Management'!E36</f>
        <v>No</v>
      </c>
      <c r="H235" s="54" t="str">
        <f>'Model Risk Management'!F36</f>
        <v>Enhancement of Model tiering methodology drafted</v>
      </c>
      <c r="I235" s="60">
        <f>'Model Risk Management'!G36</f>
        <v>42216</v>
      </c>
      <c r="J235" s="54" t="str">
        <f>'Model Risk Management'!H36</f>
        <v>Enhancement of Model tiering methodology approved</v>
      </c>
      <c r="K235" s="60">
        <f>'Model Risk Management'!I36</f>
        <v>42216</v>
      </c>
      <c r="L235" s="54"/>
      <c r="M235" s="60"/>
      <c r="N235" s="30"/>
      <c r="O235" s="60"/>
      <c r="P235" s="30"/>
      <c r="Q235" s="60"/>
      <c r="R235" s="13" t="str">
        <f>'Model Risk Management'!P36</f>
        <v>High</v>
      </c>
      <c r="S235" s="13" t="str">
        <f>'Model Risk Management'!Q36</f>
        <v>Low</v>
      </c>
      <c r="T235" s="13" t="str">
        <f>'Model Risk Management'!R36</f>
        <v>No</v>
      </c>
      <c r="U235" s="30"/>
    </row>
    <row r="236" spans="1:21" ht="33.75" x14ac:dyDescent="0.2">
      <c r="A236" s="13" t="s">
        <v>208</v>
      </c>
      <c r="B236" s="13"/>
      <c r="C236" s="30" t="str">
        <f>'Model Risk Management'!A37</f>
        <v>Update policy and procedure based on SR 11-7 guidance (gap analysis) including detailed model validation testing procedures</v>
      </c>
      <c r="D236" s="30" t="str">
        <f>'Model Risk Management'!B37</f>
        <v>SR 11-7 gap analysis</v>
      </c>
      <c r="E236" s="13" t="str">
        <f>'Model Risk Management'!C37</f>
        <v>Pete W.</v>
      </c>
      <c r="F236" s="60">
        <f>'Model Risk Management'!D37</f>
        <v>42216</v>
      </c>
      <c r="G236" s="13" t="str">
        <f>'Model Risk Management'!E37</f>
        <v>No</v>
      </c>
      <c r="H236" s="54" t="str">
        <f>'Model Risk Management'!F37</f>
        <v>SR 11-7 Gap analysis complete</v>
      </c>
      <c r="I236" s="60">
        <f>'Model Risk Management'!G37</f>
        <v>42216</v>
      </c>
      <c r="K236" s="60"/>
      <c r="L236" s="54"/>
      <c r="M236" s="60"/>
      <c r="N236" s="30"/>
      <c r="O236" s="60"/>
      <c r="P236" s="30"/>
      <c r="Q236" s="60"/>
      <c r="R236" s="13" t="str">
        <f>'Model Risk Management'!P37</f>
        <v>High</v>
      </c>
      <c r="S236" s="13" t="str">
        <f>'Model Risk Management'!Q37</f>
        <v>Medium</v>
      </c>
      <c r="T236" s="13" t="str">
        <f>'Model Risk Management'!R37</f>
        <v>Yes</v>
      </c>
      <c r="U236" s="30"/>
    </row>
    <row r="237" spans="1:21" ht="33.75" x14ac:dyDescent="0.2">
      <c r="A237" s="13" t="s">
        <v>208</v>
      </c>
      <c r="B237" s="13"/>
      <c r="C237" s="30" t="str">
        <f>'Model Risk Management'!A38</f>
        <v>Update policy and procedure based on SR 11-7 guidance (gap analysis) including detailed model validation testing procedures</v>
      </c>
      <c r="D237" s="30" t="str">
        <f>'Model Risk Management'!B38</f>
        <v>Updated MRM Policy</v>
      </c>
      <c r="E237" s="13" t="str">
        <f>'Model Risk Management'!C38</f>
        <v>Pete W.</v>
      </c>
      <c r="F237" s="60">
        <f>'Model Risk Management'!D38</f>
        <v>42247</v>
      </c>
      <c r="G237" s="13" t="str">
        <f>'Model Risk Management'!E38</f>
        <v>No</v>
      </c>
      <c r="H237" s="54" t="str">
        <f>'Model Risk Management'!F38</f>
        <v>Policy update based on SR 11-7 gap analysis drafted</v>
      </c>
      <c r="I237" s="60">
        <f>'Model Risk Management'!G38</f>
        <v>42247</v>
      </c>
      <c r="K237" s="60"/>
      <c r="L237" s="54"/>
      <c r="M237" s="60"/>
      <c r="N237" s="30"/>
      <c r="O237" s="60"/>
      <c r="P237" s="30"/>
      <c r="Q237" s="60"/>
      <c r="R237" s="13" t="str">
        <f>'Model Risk Management'!P38</f>
        <v>High</v>
      </c>
      <c r="S237" s="13" t="str">
        <f>'Model Risk Management'!Q38</f>
        <v>Medium</v>
      </c>
      <c r="T237" s="13" t="str">
        <f>'Model Risk Management'!R38</f>
        <v>Yes</v>
      </c>
      <c r="U237" s="30"/>
    </row>
    <row r="238" spans="1:21" ht="33.75" x14ac:dyDescent="0.2">
      <c r="A238" s="13" t="s">
        <v>208</v>
      </c>
      <c r="B238" s="13"/>
      <c r="C238" s="30" t="str">
        <f>'Model Risk Management'!A39</f>
        <v>Update policy and procedure based on SR 11-7 guidance (gap analysis) including detailed model validation testing procedures</v>
      </c>
      <c r="D238" s="30" t="str">
        <f>'Model Risk Management'!B39</f>
        <v>Minutes from MRMC / BERC/ERMC</v>
      </c>
      <c r="E238" s="13" t="str">
        <f>'Model Risk Management'!C39</f>
        <v>Pete W.</v>
      </c>
      <c r="F238" s="60">
        <f>'Model Risk Management'!D39</f>
        <v>42277</v>
      </c>
      <c r="G238" s="13" t="str">
        <f>'Model Risk Management'!E39</f>
        <v>No</v>
      </c>
      <c r="H238" s="54" t="str">
        <f>'Model Risk Management'!F39</f>
        <v>Obtain approval on MRM policy</v>
      </c>
      <c r="I238" s="60">
        <f>'Model Risk Management'!G39</f>
        <v>42277</v>
      </c>
      <c r="K238" s="60"/>
      <c r="L238" s="54"/>
      <c r="M238" s="60"/>
      <c r="N238" s="30"/>
      <c r="O238" s="60"/>
      <c r="P238" s="30"/>
      <c r="Q238" s="60"/>
      <c r="R238" s="13" t="str">
        <f>'Model Risk Management'!P39</f>
        <v>High</v>
      </c>
      <c r="S238" s="13" t="str">
        <f>'Model Risk Management'!Q39</f>
        <v>Medium</v>
      </c>
      <c r="T238" s="13" t="str">
        <f>'Model Risk Management'!R39</f>
        <v>No</v>
      </c>
      <c r="U238" s="30"/>
    </row>
    <row r="239" spans="1:21" ht="33.75" x14ac:dyDescent="0.2">
      <c r="A239" s="13" t="s">
        <v>208</v>
      </c>
      <c r="B239" s="13"/>
      <c r="C239" s="30" t="str">
        <f>'Model Risk Management'!A40</f>
        <v>Update policy and procedure based on SR 11-7 guidance (gap analysis) including detailed model validation testing procedures</v>
      </c>
      <c r="D239" s="30" t="str">
        <f>'Model Risk Management'!B40</f>
        <v>MRM Procedure inventory</v>
      </c>
      <c r="E239" s="13" t="str">
        <f>'Model Risk Management'!C40</f>
        <v>Pete W.</v>
      </c>
      <c r="F239" s="60">
        <f>'Model Risk Management'!D40</f>
        <v>42247</v>
      </c>
      <c r="G239" s="13" t="str">
        <f>'Model Risk Management'!E40</f>
        <v>No</v>
      </c>
      <c r="H239" s="54" t="str">
        <f>'Model Risk Management'!F40</f>
        <v>Updated inventory of procedures based on SR11-7</v>
      </c>
      <c r="I239" s="60">
        <f>'Model Risk Management'!G40</f>
        <v>42247</v>
      </c>
      <c r="K239" s="60"/>
      <c r="L239" s="54"/>
      <c r="M239" s="60"/>
      <c r="N239" s="30"/>
      <c r="O239" s="60"/>
      <c r="P239" s="30"/>
      <c r="Q239" s="60"/>
      <c r="R239" s="13" t="str">
        <f>'Model Risk Management'!P40</f>
        <v>Low</v>
      </c>
      <c r="S239" s="13" t="str">
        <f>'Model Risk Management'!Q40</f>
        <v>High</v>
      </c>
      <c r="T239" s="13" t="str">
        <f>'Model Risk Management'!R40</f>
        <v>Yes</v>
      </c>
      <c r="U239" s="30"/>
    </row>
    <row r="240" spans="1:21" ht="33.75" x14ac:dyDescent="0.2">
      <c r="A240" s="13" t="s">
        <v>208</v>
      </c>
      <c r="B240" s="13"/>
      <c r="C240" s="30" t="str">
        <f>'Model Risk Management'!A41</f>
        <v>Update policy and procedure based on SR 11-7 guidance (gap analysis) including detailed model validation testing procedures</v>
      </c>
      <c r="D240" s="30" t="str">
        <f>'Model Risk Management'!B41</f>
        <v>Updated MRM procedures</v>
      </c>
      <c r="E240" s="13" t="str">
        <f>'Model Risk Management'!C41</f>
        <v>Pete W.</v>
      </c>
      <c r="F240" s="60">
        <f>'Model Risk Management'!D41</f>
        <v>42277</v>
      </c>
      <c r="G240" s="13" t="str">
        <f>'Model Risk Management'!E41</f>
        <v>No</v>
      </c>
      <c r="H240" s="54" t="str">
        <f>'Model Risk Management'!F41</f>
        <v>Obtained MRMC approval of procedures</v>
      </c>
      <c r="I240" s="60">
        <f>'Model Risk Management'!G41</f>
        <v>42277</v>
      </c>
      <c r="K240" s="60"/>
      <c r="L240" s="54"/>
      <c r="M240" s="60"/>
      <c r="N240" s="30"/>
      <c r="O240" s="60"/>
      <c r="P240" s="30"/>
      <c r="Q240" s="60"/>
      <c r="R240" s="13" t="str">
        <f>'Model Risk Management'!P41</f>
        <v>High</v>
      </c>
      <c r="S240" s="13" t="str">
        <f>'Model Risk Management'!Q41</f>
        <v>High</v>
      </c>
      <c r="T240" s="13" t="str">
        <f>'Model Risk Management'!R41</f>
        <v>Yes</v>
      </c>
      <c r="U240" s="30"/>
    </row>
    <row r="241" spans="1:21" ht="22.5" x14ac:dyDescent="0.2">
      <c r="A241" s="13" t="s">
        <v>208</v>
      </c>
      <c r="B241" s="13"/>
      <c r="C241" s="30" t="str">
        <f>'Model Risk Management'!A42</f>
        <v>Train MRMG staff on the new validation procedures</v>
      </c>
      <c r="D241" s="30" t="str">
        <f>'Model Risk Management'!B42</f>
        <v>Training materials approved by CMRO</v>
      </c>
      <c r="E241" s="13" t="str">
        <f>'Model Risk Management'!C42</f>
        <v>Pete W.</v>
      </c>
      <c r="F241" s="60">
        <f>'Model Risk Management'!D42</f>
        <v>42277</v>
      </c>
      <c r="G241" s="13" t="str">
        <f>'Model Risk Management'!E42</f>
        <v>No</v>
      </c>
      <c r="H241" s="54" t="str">
        <f>'Model Risk Management'!F42</f>
        <v>Prepare MRMG materials</v>
      </c>
      <c r="I241" s="60">
        <f>'Model Risk Management'!G42</f>
        <v>42277</v>
      </c>
      <c r="K241" s="60"/>
      <c r="L241" s="54"/>
      <c r="M241" s="60"/>
      <c r="N241" s="30"/>
      <c r="O241" s="60"/>
      <c r="P241" s="30"/>
      <c r="Q241" s="60"/>
      <c r="R241" s="13" t="str">
        <f>'Model Risk Management'!P42</f>
        <v>High</v>
      </c>
      <c r="S241" s="13" t="str">
        <f>'Model Risk Management'!Q42</f>
        <v>Low</v>
      </c>
      <c r="T241" s="13" t="str">
        <f>'Model Risk Management'!R42</f>
        <v>No</v>
      </c>
      <c r="U241" s="30"/>
    </row>
    <row r="242" spans="1:21" ht="22.5" x14ac:dyDescent="0.2">
      <c r="A242" s="13" t="s">
        <v>208</v>
      </c>
      <c r="B242" s="13"/>
      <c r="C242" s="30" t="str">
        <f>'Model Risk Management'!A43</f>
        <v>Train MRMG staff on the new validation procedures</v>
      </c>
      <c r="D242" s="30" t="str">
        <f>'Model Risk Management'!B43</f>
        <v>Record of attendees / signatures</v>
      </c>
      <c r="E242" s="13" t="str">
        <f>'Model Risk Management'!C43</f>
        <v>Pete W.</v>
      </c>
      <c r="F242" s="60">
        <f>'Model Risk Management'!D43</f>
        <v>42277</v>
      </c>
      <c r="G242" s="13" t="str">
        <f>'Model Risk Management'!E43</f>
        <v>No</v>
      </c>
      <c r="H242" s="54" t="str">
        <f>'Model Risk Management'!F43</f>
        <v>Deliver MRMG training</v>
      </c>
      <c r="I242" s="60">
        <f>'Model Risk Management'!G43</f>
        <v>42277</v>
      </c>
      <c r="K242" s="60"/>
      <c r="L242" s="54"/>
      <c r="M242" s="60"/>
      <c r="N242" s="30"/>
      <c r="O242" s="60"/>
      <c r="P242" s="30"/>
      <c r="Q242" s="60"/>
      <c r="R242" s="13" t="str">
        <f>'Model Risk Management'!P43</f>
        <v>Low</v>
      </c>
      <c r="S242" s="13" t="str">
        <f>'Model Risk Management'!Q43</f>
        <v>Low</v>
      </c>
      <c r="T242" s="13" t="str">
        <f>'Model Risk Management'!R43</f>
        <v>No</v>
      </c>
      <c r="U242" s="30"/>
    </row>
    <row r="243" spans="1:21" ht="22.5" x14ac:dyDescent="0.2">
      <c r="A243" s="13" t="s">
        <v>208</v>
      </c>
      <c r="B243" s="13"/>
      <c r="C243" s="30" t="str">
        <f>'Model Risk Management'!A44</f>
        <v>Enhance training based on updated Policy, Procedures, and Development Standards</v>
      </c>
      <c r="D243" s="30" t="str">
        <f>'Model Risk Management'!B44</f>
        <v>Updated training materials</v>
      </c>
      <c r="E243" s="13" t="str">
        <f>'Model Risk Management'!C44</f>
        <v>Pete W.</v>
      </c>
      <c r="F243" s="60">
        <f>'Model Risk Management'!D44</f>
        <v>42369</v>
      </c>
      <c r="G243" s="13" t="str">
        <f>'Model Risk Management'!E44</f>
        <v>No</v>
      </c>
      <c r="H243" s="54" t="str">
        <f>'Model Risk Management'!F44</f>
        <v>Training material for all stakeholders drafted</v>
      </c>
      <c r="I243" s="60">
        <f>'Model Risk Management'!G44</f>
        <v>42369</v>
      </c>
      <c r="J243" s="54" t="str">
        <f>'Model Risk Management'!H44</f>
        <v>Training material for all stakeholders approved by CMRO</v>
      </c>
      <c r="K243" s="60">
        <f>'Model Risk Management'!I44</f>
        <v>42369</v>
      </c>
      <c r="L243" s="54"/>
      <c r="M243" s="60"/>
      <c r="N243" s="30"/>
      <c r="O243" s="60"/>
      <c r="P243" s="30"/>
      <c r="Q243" s="60"/>
      <c r="R243" s="13" t="str">
        <f>'Model Risk Management'!P44</f>
        <v>High</v>
      </c>
      <c r="S243" s="13" t="str">
        <f>'Model Risk Management'!Q44</f>
        <v>Medium</v>
      </c>
      <c r="T243" s="13" t="str">
        <f>'Model Risk Management'!R44</f>
        <v>Yes</v>
      </c>
      <c r="U243" s="30"/>
    </row>
    <row r="244" spans="1:21" ht="22.5" x14ac:dyDescent="0.2">
      <c r="A244" s="13" t="s">
        <v>208</v>
      </c>
      <c r="B244" s="13"/>
      <c r="C244" s="30" t="str">
        <f>'Model Risk Management'!A45</f>
        <v>Enhance training based on updated Policy, Procedures, and Development Standards</v>
      </c>
      <c r="D244" s="30" t="str">
        <f>'Model Risk Management'!B45</f>
        <v>Training schedule/cadence</v>
      </c>
      <c r="E244" s="13" t="str">
        <f>'Model Risk Management'!C45</f>
        <v>Pete W.</v>
      </c>
      <c r="F244" s="60">
        <f>'Model Risk Management'!D45</f>
        <v>42369</v>
      </c>
      <c r="G244" s="13" t="str">
        <f>'Model Risk Management'!E45</f>
        <v>No</v>
      </c>
      <c r="H244" s="54" t="str">
        <f>'Model Risk Management'!F45</f>
        <v>Training schedule/cadence drafted</v>
      </c>
      <c r="I244" s="60">
        <f>'Model Risk Management'!G45</f>
        <v>42369</v>
      </c>
      <c r="J244" s="54" t="str">
        <f>'Model Risk Management'!H45</f>
        <v>Training schedule/cadence reviewed and published</v>
      </c>
      <c r="K244" s="60">
        <f>'Model Risk Management'!I45</f>
        <v>42369</v>
      </c>
      <c r="L244" s="54"/>
      <c r="M244" s="60"/>
      <c r="N244" s="30"/>
      <c r="O244" s="60"/>
      <c r="P244" s="30"/>
      <c r="Q244" s="60"/>
      <c r="R244" s="13" t="str">
        <f>'Model Risk Management'!P45</f>
        <v>Low</v>
      </c>
      <c r="S244" s="13" t="str">
        <f>'Model Risk Management'!Q45</f>
        <v>Low</v>
      </c>
      <c r="T244" s="13" t="str">
        <f>'Model Risk Management'!R45</f>
        <v>No</v>
      </c>
      <c r="U244" s="30"/>
    </row>
    <row r="245" spans="1:21" ht="22.5" x14ac:dyDescent="0.2">
      <c r="A245" s="13" t="s">
        <v>208</v>
      </c>
      <c r="B245" s="13"/>
      <c r="C245" s="30" t="str">
        <f>'Model Risk Management'!A46</f>
        <v>Implement Policy and Procedures/Standards</v>
      </c>
      <c r="D245" s="30" t="str">
        <f>'Model Risk Management'!B46</f>
        <v>TBD</v>
      </c>
      <c r="E245" s="13" t="str">
        <f>'Model Risk Management'!C46</f>
        <v>Pete W.</v>
      </c>
      <c r="F245" s="60" t="str">
        <f>'Model Risk Management'!D46</f>
        <v>TBD</v>
      </c>
      <c r="G245" s="13" t="str">
        <f>'Model Risk Management'!E46</f>
        <v>No</v>
      </c>
      <c r="H245" s="54" t="str">
        <f>'Model Risk Management'!F46</f>
        <v>Collection of compliance report complete</v>
      </c>
      <c r="I245" s="60" t="str">
        <f>'Model Risk Management'!G46</f>
        <v>TBD</v>
      </c>
      <c r="K245" s="60"/>
      <c r="L245" s="54"/>
      <c r="M245" s="60"/>
      <c r="N245" s="30"/>
      <c r="O245" s="60"/>
      <c r="P245" s="30"/>
      <c r="Q245" s="60"/>
      <c r="R245" s="13" t="str">
        <f>'Model Risk Management'!P46</f>
        <v>High</v>
      </c>
      <c r="S245" s="13" t="str">
        <f>'Model Risk Management'!Q46</f>
        <v>High</v>
      </c>
      <c r="T245" s="13" t="str">
        <f>'Model Risk Management'!R46</f>
        <v>Yes</v>
      </c>
      <c r="U245" s="30"/>
    </row>
    <row r="246" spans="1:21" ht="22.5" x14ac:dyDescent="0.2">
      <c r="A246" s="13" t="s">
        <v>208</v>
      </c>
      <c r="B246" s="13"/>
      <c r="C246" s="30" t="str">
        <f>'Model Risk Management'!A47</f>
        <v>Address Legacy Model Validation Backlog</v>
      </c>
      <c r="D246" s="30" t="str">
        <f>'Model Risk Management'!B47</f>
        <v>Prioritized list of Legacy models</v>
      </c>
      <c r="E246" s="13" t="str">
        <f>'Model Risk Management'!C47</f>
        <v>Paul M.</v>
      </c>
      <c r="F246" s="60">
        <f>'Model Risk Management'!D47</f>
        <v>42216</v>
      </c>
      <c r="G246" s="13" t="str">
        <f>'Model Risk Management'!E47</f>
        <v>No</v>
      </c>
      <c r="H246" s="54" t="str">
        <f>'Model Risk Management'!F47</f>
        <v>Legacy models prioritized for validation</v>
      </c>
      <c r="I246" s="60">
        <f>'Model Risk Management'!G47</f>
        <v>42216</v>
      </c>
      <c r="K246" s="60"/>
      <c r="L246" s="54"/>
      <c r="M246" s="60"/>
      <c r="N246" s="30"/>
      <c r="O246" s="60"/>
      <c r="P246" s="30"/>
      <c r="Q246" s="60"/>
      <c r="R246" s="13" t="str">
        <f>'Model Risk Management'!P47</f>
        <v>High</v>
      </c>
      <c r="S246" s="13" t="str">
        <f>'Model Risk Management'!Q47</f>
        <v>Medium</v>
      </c>
      <c r="T246" s="13" t="str">
        <f>'Model Risk Management'!R47</f>
        <v>Yes</v>
      </c>
      <c r="U246" s="30"/>
    </row>
    <row r="247" spans="1:21" ht="22.5" x14ac:dyDescent="0.2">
      <c r="A247" s="13" t="s">
        <v>208</v>
      </c>
      <c r="B247" s="13"/>
      <c r="C247" s="30" t="str">
        <f>'Model Risk Management'!A48</f>
        <v>Address Legacy Model Validation Backlog</v>
      </c>
      <c r="D247" s="30" t="str">
        <f>'Model Risk Management'!B48</f>
        <v>Gap assessment result</v>
      </c>
      <c r="E247" s="13" t="str">
        <f>'Model Risk Management'!C48</f>
        <v>Paul M.</v>
      </c>
      <c r="F247" s="60">
        <f>'Model Risk Management'!D48</f>
        <v>42308</v>
      </c>
      <c r="G247" s="13" t="str">
        <f>'Model Risk Management'!E48</f>
        <v>No</v>
      </c>
      <c r="H247" s="54" t="str">
        <f>'Model Risk Management'!F48</f>
        <v>Tier 1 Models gap assessment complete</v>
      </c>
      <c r="I247" s="60">
        <f>'Model Risk Management'!G48</f>
        <v>42308</v>
      </c>
      <c r="K247" s="60"/>
      <c r="L247" s="54"/>
      <c r="M247" s="60"/>
      <c r="N247" s="30"/>
      <c r="O247" s="60"/>
      <c r="P247" s="30"/>
      <c r="Q247" s="60"/>
      <c r="R247" s="13" t="str">
        <f>'Model Risk Management'!P48</f>
        <v>High</v>
      </c>
      <c r="S247" s="13" t="str">
        <f>'Model Risk Management'!Q48</f>
        <v>Medium</v>
      </c>
      <c r="T247" s="13" t="str">
        <f>'Model Risk Management'!R48</f>
        <v>Yes</v>
      </c>
      <c r="U247" s="30"/>
    </row>
    <row r="248" spans="1:21" ht="22.5" x14ac:dyDescent="0.2">
      <c r="A248" s="13" t="s">
        <v>208</v>
      </c>
      <c r="B248" s="13"/>
      <c r="C248" s="30" t="str">
        <f>'Model Risk Management'!A49</f>
        <v>Address Legacy Model Validation Backlog</v>
      </c>
      <c r="D248" s="30" t="str">
        <f>'Model Risk Management'!B49</f>
        <v>Remediation plan</v>
      </c>
      <c r="E248" s="13" t="str">
        <f>'Model Risk Management'!C49</f>
        <v>Paul M.</v>
      </c>
      <c r="F248" s="60">
        <f>'Model Risk Management'!D49</f>
        <v>42308</v>
      </c>
      <c r="G248" s="13" t="str">
        <f>'Model Risk Management'!E49</f>
        <v>No</v>
      </c>
      <c r="H248" s="54" t="str">
        <f>'Model Risk Management'!F49</f>
        <v>Tier 1 Models remediation plan complete</v>
      </c>
      <c r="I248" s="60">
        <f>'Model Risk Management'!G49</f>
        <v>42308</v>
      </c>
      <c r="K248" s="60"/>
      <c r="L248" s="54"/>
      <c r="M248" s="60"/>
      <c r="N248" s="30"/>
      <c r="O248" s="60"/>
      <c r="P248" s="30"/>
      <c r="Q248" s="60"/>
      <c r="R248" s="13" t="str">
        <f>'Model Risk Management'!P49</f>
        <v>High</v>
      </c>
      <c r="S248" s="13" t="str">
        <f>'Model Risk Management'!Q49</f>
        <v>Medium</v>
      </c>
      <c r="T248" s="13" t="str">
        <f>'Model Risk Management'!R49</f>
        <v>Yes</v>
      </c>
      <c r="U248" s="30"/>
    </row>
    <row r="249" spans="1:21" ht="33.75" x14ac:dyDescent="0.2">
      <c r="A249" s="13" t="s">
        <v>208</v>
      </c>
      <c r="B249" s="13"/>
      <c r="C249" s="30" t="str">
        <f>'Model Risk Management'!A50</f>
        <v>Address Legacy Model Validation Backlog</v>
      </c>
      <c r="D249" s="30" t="str">
        <f>'Model Risk Management'!B50</f>
        <v>Validation results</v>
      </c>
      <c r="E249" s="13" t="str">
        <f>'Model Risk Management'!C50</f>
        <v>Paul M.</v>
      </c>
      <c r="F249" s="60">
        <f>'Model Risk Management'!D50</f>
        <v>42308</v>
      </c>
      <c r="G249" s="13" t="str">
        <f>'Model Risk Management'!E50</f>
        <v>No</v>
      </c>
      <c r="H249" s="54" t="str">
        <f>'Model Risk Management'!F50</f>
        <v>Initial validation findings  – including interim compensating controls and other risk mitigants</v>
      </c>
      <c r="I249" s="60">
        <f>'Model Risk Management'!G50</f>
        <v>42308</v>
      </c>
      <c r="K249" s="60"/>
      <c r="L249" s="54"/>
      <c r="M249" s="60"/>
      <c r="N249" s="30"/>
      <c r="O249" s="60"/>
      <c r="P249" s="30"/>
      <c r="Q249" s="60"/>
      <c r="R249" s="13" t="str">
        <f>'Model Risk Management'!P50</f>
        <v>High</v>
      </c>
      <c r="S249" s="13" t="str">
        <f>'Model Risk Management'!Q50</f>
        <v>High</v>
      </c>
      <c r="T249" s="13" t="str">
        <f>'Model Risk Management'!R50</f>
        <v>Yes</v>
      </c>
      <c r="U249" s="30"/>
    </row>
    <row r="250" spans="1:21" ht="33.75" x14ac:dyDescent="0.2">
      <c r="A250" s="13" t="s">
        <v>208</v>
      </c>
      <c r="B250" s="13"/>
      <c r="C250" s="30" t="str">
        <f>'Model Risk Management'!A51</f>
        <v>Address Legacy Model Validation Backlog</v>
      </c>
      <c r="D250" s="30" t="str">
        <f>'Model Risk Management'!B51</f>
        <v>List of validation ready models</v>
      </c>
      <c r="E250" s="13" t="str">
        <f>'Model Risk Management'!C51</f>
        <v>Paul M.</v>
      </c>
      <c r="F250" s="60">
        <f>'Model Risk Management'!D51</f>
        <v>42369</v>
      </c>
      <c r="G250" s="13" t="str">
        <f>'Model Risk Management'!E51</f>
        <v>No</v>
      </c>
      <c r="H250" s="54" t="str">
        <f>'Model Risk Management'!F51</f>
        <v>Commence work on models identified as being ready for validation</v>
      </c>
      <c r="I250" s="60">
        <f>'Model Risk Management'!G51</f>
        <v>42369</v>
      </c>
      <c r="K250" s="60"/>
      <c r="L250" s="54"/>
      <c r="M250" s="60"/>
      <c r="N250" s="30"/>
      <c r="O250" s="60"/>
      <c r="P250" s="30"/>
      <c r="Q250" s="60"/>
      <c r="R250" s="13" t="str">
        <f>'Model Risk Management'!P51</f>
        <v>High</v>
      </c>
      <c r="S250" s="13" t="str">
        <f>'Model Risk Management'!Q51</f>
        <v>Medium</v>
      </c>
      <c r="T250" s="13" t="str">
        <f>'Model Risk Management'!R51</f>
        <v>Yes</v>
      </c>
      <c r="U250" s="30"/>
    </row>
    <row r="251" spans="1:21" ht="33.75" x14ac:dyDescent="0.2">
      <c r="A251" s="13" t="s">
        <v>208</v>
      </c>
      <c r="B251" s="13"/>
      <c r="C251" s="30" t="str">
        <f>'Model Risk Management'!A52</f>
        <v>CCAR model validation</v>
      </c>
      <c r="D251" s="30" t="str">
        <f>'Model Risk Management'!B52</f>
        <v>Validation Schedule</v>
      </c>
      <c r="E251" s="13" t="str">
        <f>'Model Risk Management'!C52</f>
        <v>Paul M.</v>
      </c>
      <c r="F251" s="60">
        <f>'Model Risk Management'!D52</f>
        <v>42185</v>
      </c>
      <c r="G251" s="13" t="str">
        <f>'Model Risk Management'!E52</f>
        <v>No</v>
      </c>
      <c r="H251" s="54" t="str">
        <f>'Model Risk Management'!F52</f>
        <v>Definition of validation schedule with Model Development complete</v>
      </c>
      <c r="I251" s="60">
        <f>'Model Risk Management'!G52</f>
        <v>42185</v>
      </c>
      <c r="K251" s="60"/>
      <c r="L251" s="54"/>
      <c r="M251" s="60"/>
      <c r="N251" s="30"/>
      <c r="O251" s="60"/>
      <c r="P251" s="30"/>
      <c r="Q251" s="60"/>
      <c r="R251" s="13" t="str">
        <f>'Model Risk Management'!P52</f>
        <v>High</v>
      </c>
      <c r="S251" s="13" t="str">
        <f>'Model Risk Management'!Q52</f>
        <v>Medium</v>
      </c>
      <c r="T251" s="13" t="str">
        <f>'Model Risk Management'!R52</f>
        <v>Yes</v>
      </c>
      <c r="U251" s="30"/>
    </row>
    <row r="252" spans="1:21" ht="22.5" x14ac:dyDescent="0.2">
      <c r="A252" s="13" t="s">
        <v>208</v>
      </c>
      <c r="B252" s="13"/>
      <c r="C252" s="30" t="str">
        <f>'Model Risk Management'!A53</f>
        <v>CCAR model validation</v>
      </c>
      <c r="D252" s="30" t="str">
        <f>'Model Risk Management'!B53</f>
        <v>CCAR Model Validation Result</v>
      </c>
      <c r="E252" s="13" t="str">
        <f>'Model Risk Management'!C53</f>
        <v>Paul M.</v>
      </c>
      <c r="F252" s="60">
        <f>'Model Risk Management'!D53</f>
        <v>42369</v>
      </c>
      <c r="G252" s="13" t="str">
        <f>'Model Risk Management'!E53</f>
        <v>No</v>
      </c>
      <c r="H252" s="54" t="str">
        <f>'Model Risk Management'!F53</f>
        <v>CCAR models validated</v>
      </c>
      <c r="I252" s="60">
        <f>'Model Risk Management'!G53</f>
        <v>42369</v>
      </c>
      <c r="K252" s="60"/>
      <c r="L252" s="54"/>
      <c r="M252" s="60"/>
      <c r="N252" s="30"/>
      <c r="O252" s="60"/>
      <c r="P252" s="30"/>
      <c r="Q252" s="60"/>
      <c r="R252" s="13" t="str">
        <f>'Model Risk Management'!P53</f>
        <v>High</v>
      </c>
      <c r="S252" s="13" t="str">
        <f>'Model Risk Management'!Q53</f>
        <v>High</v>
      </c>
      <c r="T252" s="13" t="str">
        <f>'Model Risk Management'!R53</f>
        <v>Yes</v>
      </c>
      <c r="U252" s="30"/>
    </row>
    <row r="253" spans="1:21" ht="33.75" x14ac:dyDescent="0.2">
      <c r="A253" s="13" t="s">
        <v>208</v>
      </c>
      <c r="B253" s="13"/>
      <c r="C253" s="30" t="str">
        <f>'Model Risk Management'!A54</f>
        <v>Define model data validation data and reporting requirements aligned to model risk management framework and validation standards</v>
      </c>
      <c r="D253" s="30" t="str">
        <f>'Model Risk Management'!B54</f>
        <v>Model data validation data requirements</v>
      </c>
      <c r="E253" s="13" t="str">
        <f>'Model Risk Management'!C54</f>
        <v>TBD</v>
      </c>
      <c r="F253" s="60" t="str">
        <f>'Model Risk Management'!D54</f>
        <v>TBD</v>
      </c>
      <c r="G253" s="13" t="str">
        <f>'Model Risk Management'!E54</f>
        <v>Yes</v>
      </c>
      <c r="H253" s="54" t="str">
        <f>'Model Risk Management'!F54</f>
        <v>Requirements for Model Data validation data drafted</v>
      </c>
      <c r="I253" s="60" t="str">
        <f>'Model Risk Management'!G54</f>
        <v>TBD</v>
      </c>
      <c r="J253" s="54" t="str">
        <f>'Model Risk Management'!H54</f>
        <v>Requirements for Model Data validation data approved</v>
      </c>
      <c r="K253" s="60" t="str">
        <f>'Model Risk Management'!I54</f>
        <v>TBD</v>
      </c>
      <c r="L253" s="54"/>
      <c r="M253" s="60"/>
      <c r="N253" s="30"/>
      <c r="O253" s="60"/>
      <c r="P253" s="30"/>
      <c r="Q253" s="60"/>
      <c r="R253" s="13" t="str">
        <f>'Model Risk Management'!P54</f>
        <v>High</v>
      </c>
      <c r="S253" s="13" t="str">
        <f>'Model Risk Management'!Q54</f>
        <v>Low</v>
      </c>
      <c r="T253" s="13" t="str">
        <f>'Model Risk Management'!R54</f>
        <v>No</v>
      </c>
      <c r="U253" s="30"/>
    </row>
    <row r="254" spans="1:21" ht="33.75" x14ac:dyDescent="0.2">
      <c r="A254" s="13" t="s">
        <v>208</v>
      </c>
      <c r="B254" s="13"/>
      <c r="C254" s="30" t="str">
        <f>'Model Risk Management'!A55</f>
        <v>Define model data validation data and reporting requirements aligned to model risk management framework and validation standards</v>
      </c>
      <c r="D254" s="30" t="str">
        <f>'Model Risk Management'!B55</f>
        <v>Model data validation reporting requirements</v>
      </c>
      <c r="E254" s="13" t="str">
        <f>'Model Risk Management'!C55</f>
        <v>TBD</v>
      </c>
      <c r="F254" s="60" t="str">
        <f>'Model Risk Management'!D55</f>
        <v>TBD</v>
      </c>
      <c r="G254" s="13" t="str">
        <f>'Model Risk Management'!E55</f>
        <v>Yes</v>
      </c>
      <c r="H254" s="54" t="str">
        <f>'Model Risk Management'!F55</f>
        <v>Requirements for Model Data validation Report drafted</v>
      </c>
      <c r="I254" s="60" t="str">
        <f>'Model Risk Management'!G55</f>
        <v>TBD</v>
      </c>
      <c r="J254" s="54" t="str">
        <f>'Model Risk Management'!H55</f>
        <v>Requirements for Model Data validation Report approved</v>
      </c>
      <c r="K254" s="60" t="str">
        <f>'Model Risk Management'!I55</f>
        <v>TBD</v>
      </c>
      <c r="L254" s="54"/>
      <c r="M254" s="60"/>
      <c r="N254" s="30"/>
      <c r="O254" s="60"/>
      <c r="P254" s="30"/>
      <c r="Q254" s="60"/>
      <c r="R254" s="13" t="str">
        <f>'Model Risk Management'!P55</f>
        <v>High</v>
      </c>
      <c r="S254" s="13" t="str">
        <f>'Model Risk Management'!Q55</f>
        <v>Medium</v>
      </c>
      <c r="T254" s="13" t="str">
        <f>'Model Risk Management'!R55</f>
        <v>No</v>
      </c>
      <c r="U254" s="30"/>
    </row>
    <row r="255" spans="1:21" ht="33.75" x14ac:dyDescent="0.2">
      <c r="A255" s="13" t="s">
        <v>6</v>
      </c>
      <c r="B255" s="13"/>
      <c r="C255" s="30" t="str">
        <f>'Data &amp; IT'!A5</f>
        <v>IT Risk Assessment and Risk Reporting (CCAR, RCSA, ERM, MRP, OCC, HS, etc.)</v>
      </c>
      <c r="D255" s="30" t="str">
        <f>'Data &amp; IT'!B5</f>
        <v>SHUSA Aggregrated IT Risk Assessment Document (Phase 1 - partial completion expected)</v>
      </c>
      <c r="E255" s="13" t="str">
        <f>'Data &amp; IT'!C5</f>
        <v>Frank Cignarella</v>
      </c>
      <c r="F255" s="60" t="str">
        <f>'Data &amp; IT'!D5</f>
        <v>December 31 2015</v>
      </c>
      <c r="G255" s="13" t="str">
        <f>'Data &amp; IT'!E5</f>
        <v>Yes</v>
      </c>
      <c r="H255" s="54" t="str">
        <f>'Data &amp; IT'!F5</f>
        <v>IT Risk Assessment Methodology Document Published</v>
      </c>
      <c r="I255" s="60" t="str">
        <f>'Data &amp; IT'!G5</f>
        <v>June 1 2015</v>
      </c>
      <c r="J255" s="54" t="str">
        <f>'Data &amp; IT'!H5</f>
        <v>IT Risk Aggregregation Model Developed and Approved by IT, ORM and ERM</v>
      </c>
      <c r="K255" s="60" t="str">
        <f>'Data &amp; IT'!I5</f>
        <v>July 1 2015</v>
      </c>
      <c r="L255" s="54" t="str">
        <f>'Data &amp; IT'!J5</f>
        <v>iGRC SHUSA Instance with Business Hierarchy loaded</v>
      </c>
      <c r="M255" s="60" t="str">
        <f>'Data &amp; IT'!K5</f>
        <v>Aug 1 2015</v>
      </c>
      <c r="N255" s="30" t="str">
        <f>'Data &amp; IT'!L5</f>
        <v>iGRC Data populated for SHUSA and related entitied (SBNA, SCUSA, other (SIS)</v>
      </c>
      <c r="O255" s="60" t="str">
        <f>'Data &amp; IT'!M5</f>
        <v>December 15 2015</v>
      </c>
      <c r="P255" s="30" t="str">
        <f>'Data &amp; IT'!N5</f>
        <v>SHUSA Risk Aggregration report from iGRC Data generated for management</v>
      </c>
      <c r="Q255" s="60" t="str">
        <f>'Data &amp; IT'!O5</f>
        <v>December 31 2015</v>
      </c>
      <c r="R255" s="13" t="str">
        <f>'Data &amp; IT'!P5</f>
        <v>Medium</v>
      </c>
      <c r="S255" s="13" t="str">
        <f>'Data &amp; IT'!Q5</f>
        <v>High</v>
      </c>
      <c r="T255" s="13" t="str">
        <f>'Data &amp; IT'!R5</f>
        <v>Yes</v>
      </c>
      <c r="U255" s="30" t="str">
        <f>'Data &amp; IT'!S5</f>
        <v>SHUSA iGRC Instance and SBNA methodology and groundwork available today to leverage; contract in place with vendor to support</v>
      </c>
    </row>
    <row r="256" spans="1:21" ht="33.75" x14ac:dyDescent="0.2">
      <c r="A256" s="13" t="s">
        <v>6</v>
      </c>
      <c r="B256" s="13"/>
      <c r="C256" s="30" t="str">
        <f>'Data &amp; IT'!A6</f>
        <v>IT Risk Assessment and Risk Reporting (CCAR, RCSA, ERM, MRP, OCC, HS, etc.)</v>
      </c>
      <c r="D256" s="30" t="str">
        <f>'Data &amp; IT'!B6</f>
        <v>SBNA IT Risk Assessment Document (Phase 1 - partial completion expected) (Data to be fed into SHUSA iGRC instance for risk aggregation)</v>
      </c>
      <c r="E256" s="13" t="str">
        <f>'Data &amp; IT'!C6</f>
        <v>Frank Cignarella</v>
      </c>
      <c r="F256" s="60" t="str">
        <f>'Data &amp; IT'!D6</f>
        <v>Nov 10 2015</v>
      </c>
      <c r="G256" s="13" t="str">
        <f>'Data &amp; IT'!E6</f>
        <v>Yes</v>
      </c>
      <c r="H256" s="54" t="str">
        <f>'Data &amp; IT'!F6</f>
        <v>SBNA IT Risk Register</v>
      </c>
      <c r="I256" s="60" t="str">
        <f>'Data &amp; IT'!G6</f>
        <v>May 25 2015</v>
      </c>
      <c r="J256" s="54" t="str">
        <f>'Data &amp; IT'!H6</f>
        <v>SBNA IT Applicability Matrix</v>
      </c>
      <c r="K256" s="60" t="str">
        <f>'Data &amp; IT'!I6</f>
        <v>June 1 2015</v>
      </c>
      <c r="L256" s="54" t="str">
        <f>'Data &amp; IT'!J6</f>
        <v>SBNA IT Control Plans and Controls Modeled inside iGRC</v>
      </c>
      <c r="M256" s="60" t="str">
        <f>'Data &amp; IT'!K6</f>
        <v>June 15 2015</v>
      </c>
      <c r="N256" s="30" t="str">
        <f>'Data &amp; IT'!L6</f>
        <v>SBNA IT Process, IT Function, IT Facility Control Plans Documented and Risk Assessed</v>
      </c>
      <c r="O256" s="60" t="str">
        <f>'Data &amp; IT'!M6</f>
        <v>Sept 1 2015</v>
      </c>
      <c r="P256" s="30" t="str">
        <f>'Data &amp; IT'!N6</f>
        <v>SBNA Application and Infrastructure Control Plans Documented and Risk Assessed</v>
      </c>
      <c r="Q256" s="60" t="str">
        <f>'Data &amp; IT'!O6</f>
        <v>Nov 1 2015</v>
      </c>
      <c r="R256" s="13" t="str">
        <f>'Data &amp; IT'!P6</f>
        <v>High</v>
      </c>
      <c r="S256" s="13" t="str">
        <f>'Data &amp; IT'!Q6</f>
        <v>High</v>
      </c>
      <c r="T256" s="13" t="str">
        <f>'Data &amp; IT'!R6</f>
        <v>Yes</v>
      </c>
      <c r="U256" s="30" t="str">
        <f>'Data &amp; IT'!S6</f>
        <v>SBNA iGRC Instance already in place; groundwork in place to leverace and contract in place with vendor to support</v>
      </c>
    </row>
    <row r="257" spans="1:21" ht="33.75" x14ac:dyDescent="0.2">
      <c r="A257" s="13" t="s">
        <v>6</v>
      </c>
      <c r="B257" s="13"/>
      <c r="C257" s="30" t="str">
        <f>'Data &amp; IT'!A7</f>
        <v>IT Risk Assessment and Risk Reporting (CCAR, RCSA, ERM, MRP, OCC, HS, etc.)</v>
      </c>
      <c r="D257" s="30" t="str">
        <f>'Data &amp; IT'!B7</f>
        <v>SCUSA IT Risk Assessment Document (Phase 1 - partial completion expected) (Data to be fed into SHUSA iGRC instance for risk aggregation)</v>
      </c>
      <c r="E257" s="13" t="str">
        <f>'Data &amp; IT'!C7</f>
        <v>Frank Cignarella</v>
      </c>
      <c r="F257" s="60" t="str">
        <f>'Data &amp; IT'!D7</f>
        <v>Nov 15 2015</v>
      </c>
      <c r="G257" s="13" t="str">
        <f>'Data &amp; IT'!E7</f>
        <v>Yes</v>
      </c>
      <c r="H257" s="54" t="str">
        <f>'Data &amp; IT'!F7</f>
        <v>SCUSA IT Risk Register</v>
      </c>
      <c r="I257" s="60" t="str">
        <f>'Data &amp; IT'!G7</f>
        <v>May 25 2015</v>
      </c>
      <c r="J257" s="54" t="str">
        <f>'Data &amp; IT'!H7</f>
        <v>SCUSA IT Applicability Matrix</v>
      </c>
      <c r="K257" s="60" t="str">
        <f>'Data &amp; IT'!I7</f>
        <v>June 15 2015</v>
      </c>
      <c r="L257" s="54" t="str">
        <f>'Data &amp; IT'!J7</f>
        <v>SCUSA IT Control Plans and Controls Modeled inside iGRC</v>
      </c>
      <c r="M257" s="60" t="str">
        <f>'Data &amp; IT'!K7</f>
        <v>June 20 2015</v>
      </c>
      <c r="N257" s="30" t="str">
        <f>'Data &amp; IT'!L7</f>
        <v>SCUSA IT Process, IT Function, IT Facility Control Plans Documented and Risk Assessed</v>
      </c>
      <c r="O257" s="60" t="str">
        <f>'Data &amp; IT'!M7</f>
        <v>Sept 1 2015</v>
      </c>
      <c r="P257" s="30" t="str">
        <f>'Data &amp; IT'!N7</f>
        <v>SCUSA Application and Infrastructure Control Plans Documented and Risk Assessed</v>
      </c>
      <c r="Q257" s="60" t="str">
        <f>'Data &amp; IT'!O7</f>
        <v>Nov 1 2015</v>
      </c>
      <c r="R257" s="13" t="str">
        <f>'Data &amp; IT'!P7</f>
        <v>High</v>
      </c>
      <c r="S257" s="13" t="str">
        <f>'Data &amp; IT'!Q7</f>
        <v>High</v>
      </c>
      <c r="T257" s="13" t="str">
        <f>'Data &amp; IT'!R7</f>
        <v>Yes</v>
      </c>
      <c r="U257" s="30" t="str">
        <f>'Data &amp; IT'!S7</f>
        <v>SCUSA iGRC Instance already in place; groundwork in place to leverace and contract in place with vendor to support</v>
      </c>
    </row>
    <row r="258" spans="1:21" ht="33.75" x14ac:dyDescent="0.2">
      <c r="A258" s="13" t="s">
        <v>6</v>
      </c>
      <c r="B258" s="13"/>
      <c r="C258" s="30" t="str">
        <f>'Data &amp; IT'!A8</f>
        <v>IT Risk Assessment and Risk Reporting (CCAR, RCSA, ERM, MRP, OCC, HS, etc.)</v>
      </c>
      <c r="D258" s="30" t="str">
        <f>'Data &amp; IT'!B8</f>
        <v>Other SHUSA Entity IT Risk Assessment Document (e.g., SIS, etc.) (Phase 1 - partial completion expected) (Data to be fed into SHUSA iGRC instance for risk aggregation)</v>
      </c>
      <c r="E258" s="13" t="str">
        <f>'Data &amp; IT'!C8</f>
        <v>Frank Cignarella</v>
      </c>
      <c r="F258" s="60" t="str">
        <f>'Data &amp; IT'!D8</f>
        <v>Nov 20 2015</v>
      </c>
      <c r="G258" s="13" t="str">
        <f>'Data &amp; IT'!E8</f>
        <v>Yes</v>
      </c>
      <c r="H258" s="54" t="str">
        <f>'Data &amp; IT'!F8</f>
        <v>Other IT Risk Register</v>
      </c>
      <c r="I258" s="60" t="str">
        <f>'Data &amp; IT'!G8</f>
        <v>May 25 2015</v>
      </c>
      <c r="J258" s="54" t="str">
        <f>'Data &amp; IT'!H8</f>
        <v>Other IT Applicability Matrix</v>
      </c>
      <c r="K258" s="60" t="str">
        <f>'Data &amp; IT'!I8</f>
        <v>June 20 2015</v>
      </c>
      <c r="L258" s="54" t="str">
        <f>'Data &amp; IT'!J8</f>
        <v>Other IT Control Plans and Controls Modeled inside iGRC</v>
      </c>
      <c r="M258" s="60" t="str">
        <f>'Data &amp; IT'!K8</f>
        <v>June 25 2015</v>
      </c>
      <c r="N258" s="30" t="str">
        <f>'Data &amp; IT'!L8</f>
        <v>"Other" IT Process, IT Function, IT Facility Control Plans Documented and Risk Assessed</v>
      </c>
      <c r="O258" s="60" t="str">
        <f>'Data &amp; IT'!M8</f>
        <v>Sept 1 2015</v>
      </c>
      <c r="P258" s="30" t="str">
        <f>'Data &amp; IT'!N8</f>
        <v>"Other" Application and Infrastructure Control Plans Documented and Risk Assessed</v>
      </c>
      <c r="Q258" s="60" t="str">
        <f>'Data &amp; IT'!O8</f>
        <v>Nov 1 2015</v>
      </c>
      <c r="R258" s="13" t="str">
        <f>'Data &amp; IT'!P8</f>
        <v>High</v>
      </c>
      <c r="S258" s="13" t="str">
        <f>'Data &amp; IT'!Q8</f>
        <v>High</v>
      </c>
      <c r="T258" s="13" t="str">
        <f>'Data &amp; IT'!R8</f>
        <v>Yes</v>
      </c>
      <c r="U258" s="30" t="str">
        <f>'Data &amp; IT'!S8</f>
        <v>"Other" iGRC Instance already in place; groundwork in place to leverace and contract in place with vendor to support</v>
      </c>
    </row>
    <row r="259" spans="1:21" ht="67.5" x14ac:dyDescent="0.2">
      <c r="A259" s="13" t="s">
        <v>6</v>
      </c>
      <c r="B259" s="13"/>
      <c r="C259" s="30" t="str">
        <f>'Data &amp; IT'!A9</f>
        <v>Finding and Remediation Management Capability and Governance (including 2014 IT SOX Finding Remediations)</v>
      </c>
      <c r="D259" s="30" t="str">
        <f>'Data &amp; IT'!B9</f>
        <v>Monthly report of Technology Findings and Remediation Plans, assigned to owners with business alignment (T&amp;O, Retail, Auto, etc.) generated and delivered to EMC members</v>
      </c>
      <c r="E259" s="13" t="str">
        <f>'Data &amp; IT'!C9</f>
        <v>Frank Cignarella</v>
      </c>
      <c r="F259" s="60" t="str">
        <f>'Data &amp; IT'!D9</f>
        <v>December 1 2015</v>
      </c>
      <c r="G259" s="13" t="str">
        <f>'Data &amp; IT'!E9</f>
        <v>Yes</v>
      </c>
      <c r="H259" s="54" t="str">
        <f>'Data &amp; IT'!F9</f>
        <v>Business Owners for Applications (SOX Covered) Identified</v>
      </c>
      <c r="I259" s="60" t="str">
        <f>'Data &amp; IT'!G9</f>
        <v>June 1 2015</v>
      </c>
      <c r="J259" s="54" t="str">
        <f>'Data &amp; IT'!H9</f>
        <v>Findings for Business Applications assigned to Business Owners (e.g., T&amp;O, Retail, Auto, etc.)</v>
      </c>
      <c r="K259" s="60" t="str">
        <f>'Data &amp; IT'!I9</f>
        <v>June 15 2015</v>
      </c>
      <c r="L259" s="54" t="str">
        <f>'Data &amp; IT'!J9</f>
        <v xml:space="preserve">Findings and Remediation Plan Governance Model Documented (expected behavior and timing) </v>
      </c>
      <c r="M259" s="60" t="str">
        <f>'Data &amp; IT'!K9</f>
        <v>July 1 2015</v>
      </c>
      <c r="N259" s="30" t="str">
        <f>'Data &amp; IT'!L9</f>
        <v>SHUSA and related entities Findings to be loaded into iGRC SHUSA Instance and related iGRC instances for entities (SBNA, SCUSA, etc.) with minimum necessary fields populated</v>
      </c>
      <c r="O259" s="60" t="str">
        <f>'Data &amp; IT'!M9</f>
        <v>Oct 1 2015</v>
      </c>
      <c r="P259" s="30" t="str">
        <f>'Data &amp; IT'!N9</f>
        <v>"Governance" Report generated from iGRC and communicated to EMC members and the finding and remediation plan owners for ongoing management and maintenance</v>
      </c>
      <c r="Q259" s="60" t="str">
        <f>'Data &amp; IT'!O9</f>
        <v>Nov 20 2015</v>
      </c>
      <c r="R259" s="13" t="str">
        <f>'Data &amp; IT'!P9</f>
        <v>High</v>
      </c>
      <c r="S259" s="13" t="str">
        <f>'Data &amp; IT'!Q9</f>
        <v>High</v>
      </c>
      <c r="T259" s="13" t="str">
        <f>'Data &amp; IT'!R9</f>
        <v>Yes</v>
      </c>
      <c r="U259" s="30" t="str">
        <f>'Data &amp; IT'!S9</f>
        <v>IGRC instances and SBNA OpRisk Issue Management documentation available to leverage; heavy lifting will be getting ownership, fields populated and active management of the findings and remediations in place and under governance whereby violations (non participation) are escalated and remedied.</v>
      </c>
    </row>
    <row r="260" spans="1:21" ht="33.75" x14ac:dyDescent="0.2">
      <c r="A260" s="13" t="s">
        <v>6</v>
      </c>
      <c r="B260" s="13"/>
      <c r="C260" s="30" t="str">
        <f>'Data &amp; IT'!A10</f>
        <v>Governance: Policy, Standards, Roles and Responsibilities Development (EPAP, RTS)</v>
      </c>
      <c r="D260" s="30" t="str">
        <f>'Data &amp; IT'!B10</f>
        <v>IT Governance document in EPAP Compliant format for SHUSA the holding company approved and published</v>
      </c>
      <c r="E260" s="13" t="str">
        <f>'Data &amp; IT'!C10</f>
        <v>Frank Cignarella</v>
      </c>
      <c r="F260" s="60" t="str">
        <f>'Data &amp; IT'!D10</f>
        <v>December 31 2015</v>
      </c>
      <c r="G260" s="13" t="str">
        <f>'Data &amp; IT'!E10</f>
        <v>Yes</v>
      </c>
      <c r="H260" s="54" t="str">
        <f>'Data &amp; IT'!F10</f>
        <v>IT Policies Drafted</v>
      </c>
      <c r="I260" s="60" t="str">
        <f>'Data &amp; IT'!G10</f>
        <v>Nov 1 2015</v>
      </c>
      <c r="J260" s="54" t="str">
        <f>'Data &amp; IT'!H10</f>
        <v>IT Policies Approved</v>
      </c>
      <c r="K260" s="60" t="str">
        <f>'Data &amp; IT'!I10</f>
        <v>Dec 1 2015</v>
      </c>
      <c r="L260" s="54" t="str">
        <f>'Data &amp; IT'!J10</f>
        <v>IT Standards Drafted</v>
      </c>
      <c r="M260" s="60" t="str">
        <f>'Data &amp; IT'!K10</f>
        <v>Dec 1 2015</v>
      </c>
      <c r="N260" s="30" t="str">
        <f>'Data &amp; IT'!L10</f>
        <v>IT Standards Approved</v>
      </c>
      <c r="O260" s="60" t="str">
        <f>'Data &amp; IT'!M10</f>
        <v>Dec 15 2015</v>
      </c>
      <c r="P260" s="30" t="str">
        <f>'Data &amp; IT'!N10</f>
        <v>IT Guidelines, Acceptable form, and select IT Processes Drafted</v>
      </c>
      <c r="Q260" s="60" t="str">
        <f>'Data &amp; IT'!O10</f>
        <v>Dec 31 2015</v>
      </c>
      <c r="R260" s="13" t="str">
        <f>'Data &amp; IT'!P10</f>
        <v>High</v>
      </c>
      <c r="S260" s="13" t="str">
        <f>'Data &amp; IT'!Q10</f>
        <v>Medium</v>
      </c>
      <c r="T260" s="13" t="str">
        <f>'Data &amp; IT'!R10</f>
        <v>Yes</v>
      </c>
      <c r="U260" s="30" t="str">
        <f>'Data &amp; IT'!S10</f>
        <v>Contracted for delivery of the draft documents with vendor in place, leveraging same vendor we had success developing SBNA governance documents with and will 'uplifting' SBNA documents to the extent practical.</v>
      </c>
    </row>
    <row r="261" spans="1:21" ht="78.75" x14ac:dyDescent="0.2">
      <c r="A261" s="13" t="s">
        <v>6</v>
      </c>
      <c r="B261" s="13"/>
      <c r="C261" s="30" t="str">
        <f>'Data &amp; IT'!A11</f>
        <v>Identity and Access Management Solution (SailPoint for Attestation, Access Request)</v>
      </c>
      <c r="D261" s="30" t="str">
        <f>'Data &amp; IT'!B11</f>
        <v>SHUSA Access Attestation &amp; Certification Solution - Production Phase 1</v>
      </c>
      <c r="E261" s="13" t="str">
        <f>'Data &amp; IT'!C11</f>
        <v>Frank Cignarella</v>
      </c>
      <c r="F261" s="60" t="str">
        <f>'Data &amp; IT'!D11</f>
        <v>December 31 2015</v>
      </c>
      <c r="G261" s="13" t="str">
        <f>'Data &amp; IT'!E11</f>
        <v>Yes</v>
      </c>
      <c r="H261" s="54" t="str">
        <f>'Data &amp; IT'!F11</f>
        <v xml:space="preserve">SHUSA IAM Program Defined and Documented for Access Attestation and Certification </v>
      </c>
      <c r="I261" s="60" t="str">
        <f>'Data &amp; IT'!G11</f>
        <v>Oct 1 2015</v>
      </c>
      <c r="J261" s="54" t="str">
        <f>'Data &amp; IT'!H11</f>
        <v>Define SHUSA Access Attestation and Certification - Standard Operating Procedures (SOP) (Document)</v>
      </c>
      <c r="K261" s="60" t="str">
        <f>'Data &amp; IT'!I11</f>
        <v>Nov 1 2015</v>
      </c>
      <c r="L261" s="54" t="str">
        <f>'Data &amp; IT'!J11</f>
        <v>Development Environment for SHUSA Access Attestation &amp; Certification Solution in place</v>
      </c>
      <c r="M261" s="60" t="str">
        <f>'Data &amp; IT'!K11</f>
        <v>Nov 15 2015</v>
      </c>
      <c r="N261" s="30" t="str">
        <f>'Data &amp; IT'!L11</f>
        <v>UAT / Pre-production Environment and User Acceptance Testing Performed and Signed off for SHUSA Access Attestation and Certification Solution</v>
      </c>
      <c r="O261" s="60" t="str">
        <f>'Data &amp; IT'!M11</f>
        <v>Dec 15 2015</v>
      </c>
      <c r="P261" s="30" t="str">
        <f>'Data &amp; IT'!N11</f>
        <v>Production Release -SHUSA Access Attestation &amp; Certification Solutoin Phase 1 Capabilities (Phase 2 Capabilities to be delivered in 2016) and initial campaign initiated</v>
      </c>
      <c r="Q261" s="60" t="str">
        <f>'Data &amp; IT'!O11</f>
        <v>Dec 31 2015</v>
      </c>
      <c r="R261" s="13" t="str">
        <f>'Data &amp; IT'!P11</f>
        <v>High</v>
      </c>
      <c r="S261" s="13" t="str">
        <f>'Data &amp; IT'!Q11</f>
        <v>High</v>
      </c>
      <c r="T261" s="13" t="str">
        <f>'Data &amp; IT'!R11</f>
        <v>Yes</v>
      </c>
      <c r="U261" s="30" t="str">
        <f>'Data &amp; IT'!S11</f>
        <v>Contracted for delivery of the Attestation and Certification with same vendor that successfully supported SBNA in 2014/2015; blueprints and accelerators available from SBNA to leverage as practical. Solution is Gartner Magic Quandrant leader and well known within the financial services industry (SailPoint).</v>
      </c>
    </row>
    <row r="262" spans="1:21" ht="101.25" x14ac:dyDescent="0.2">
      <c r="A262" s="13" t="s">
        <v>6</v>
      </c>
      <c r="B262" s="13"/>
      <c r="C262" s="30" t="str">
        <f>'Data &amp; IT'!A12</f>
        <v>Identity and Access Management Solution (SailPoint for Attestation, Access Request)</v>
      </c>
      <c r="D262" s="30" t="str">
        <f>'Data &amp; IT'!B12</f>
        <v>SHUSA User Access Request Portal - Production Phase 1</v>
      </c>
      <c r="E262" s="13" t="str">
        <f>'Data &amp; IT'!C12</f>
        <v>Frank Cignarella</v>
      </c>
      <c r="F262" s="60" t="str">
        <f>'Data &amp; IT'!D12</f>
        <v>December 31 2015</v>
      </c>
      <c r="G262" s="13" t="str">
        <f>'Data &amp; IT'!E12</f>
        <v>Yes</v>
      </c>
      <c r="H262" s="54" t="str">
        <f>'Data &amp; IT'!F12</f>
        <v>SHUSA IAM Program Defined and Documented for User Access Request Portal</v>
      </c>
      <c r="I262" s="60" t="str">
        <f>'Data &amp; IT'!G12</f>
        <v>Oct 1 2015</v>
      </c>
      <c r="J262" s="54" t="str">
        <f>'Data &amp; IT'!H12</f>
        <v>Define SHUSA User Access Request Portal - Standard Operating Procedures (SOP) (Document)</v>
      </c>
      <c r="K262" s="60" t="str">
        <f>'Data &amp; IT'!I12</f>
        <v>Nov 1 2015</v>
      </c>
      <c r="L262" s="54" t="str">
        <f>'Data &amp; IT'!J12</f>
        <v>Development Environment for SHUSA User Access Request Portal Solution in place</v>
      </c>
      <c r="M262" s="60" t="str">
        <f>'Data &amp; IT'!K12</f>
        <v>Nov 15 2015</v>
      </c>
      <c r="N262" s="30" t="str">
        <f>'Data &amp; IT'!L12</f>
        <v>UAT / Pre-production Environment and User Acceptance Testing Performed and Signed off for SHUSA User Access Request Portal Solution</v>
      </c>
      <c r="O262" s="60" t="str">
        <f>'Data &amp; IT'!M12</f>
        <v>Dec 15 2015</v>
      </c>
      <c r="P262" s="30" t="str">
        <f>'Data &amp; IT'!N12</f>
        <v>Production Release - SHUSA User Access Request Portal - Phase 1 Capabilities (Phase 2 Capabilities to be delivered in 2016) (3-5 Applications and related roles can be requested and workflow for management pre-approval and then sent to human provisioners)</v>
      </c>
      <c r="Q262" s="60" t="str">
        <f>'Data &amp; IT'!O12</f>
        <v>Dec 31 2015</v>
      </c>
      <c r="R262" s="13" t="str">
        <f>'Data &amp; IT'!P12</f>
        <v>High</v>
      </c>
      <c r="S262" s="13" t="str">
        <f>'Data &amp; IT'!Q12</f>
        <v>High</v>
      </c>
      <c r="T262" s="13" t="str">
        <f>'Data &amp; IT'!R12</f>
        <v>Yes</v>
      </c>
      <c r="U262" s="30" t="str">
        <f>'Data &amp; IT'!S12</f>
        <v>Contracted for delivery of the User Access Request Portal with same vendor that successfully supported SBNA in 2014/2015; blueprints and accelerators available from SBNA to leverage as practical. Solution is Gartner Magic Quandrant leader and well known within the financial services industry (SailPoint).</v>
      </c>
    </row>
    <row r="263" spans="1:21" ht="56.25" x14ac:dyDescent="0.2">
      <c r="A263" s="13" t="s">
        <v>6</v>
      </c>
      <c r="B263" s="13"/>
      <c r="C263" s="30" t="str">
        <f>'Data &amp; IT'!A13</f>
        <v>Identity and Access Management Solution (SailPoint for Attestation, Access Request)</v>
      </c>
      <c r="D263" s="30" t="str">
        <f>'Data &amp; IT'!B13</f>
        <v>SHUSA Access Termination Workflow - Production Phase 1</v>
      </c>
      <c r="E263" s="13" t="str">
        <f>'Data &amp; IT'!C13</f>
        <v>Frank Cignarella</v>
      </c>
      <c r="F263" s="60" t="str">
        <f>'Data &amp; IT'!D13</f>
        <v>December 31 2015</v>
      </c>
      <c r="G263" s="13" t="str">
        <f>'Data &amp; IT'!E13</f>
        <v>Yes</v>
      </c>
      <c r="H263" s="54" t="str">
        <f>'Data &amp; IT'!F13</f>
        <v xml:space="preserve">SHUSA IAM Program Defined and Documented for Access Termination Workflow </v>
      </c>
      <c r="I263" s="60" t="str">
        <f>'Data &amp; IT'!G13</f>
        <v>Oct 1 2015</v>
      </c>
      <c r="J263" s="54" t="str">
        <f>'Data &amp; IT'!H13</f>
        <v>Define SHUSA Access Termination Workflow - Standard Operating Procedures (SOP) (Document)</v>
      </c>
      <c r="K263" s="60" t="str">
        <f>'Data &amp; IT'!I13</f>
        <v>Nov 1 2015</v>
      </c>
      <c r="L263" s="54" t="str">
        <f>'Data &amp; IT'!J13</f>
        <v>Development Environment for SHUSA Access Termination Workflow Solution in place</v>
      </c>
      <c r="M263" s="60" t="str">
        <f>'Data &amp; IT'!K13</f>
        <v>Nov 15 2015</v>
      </c>
      <c r="N263" s="30" t="str">
        <f>'Data &amp; IT'!L13</f>
        <v>UAT / Pre-production Environment and User Acceptance Testing Performed and Signed off for SHUSA Access Termination Workflow Solution</v>
      </c>
      <c r="O263" s="60" t="str">
        <f>'Data &amp; IT'!M13</f>
        <v>Dec 15 2015</v>
      </c>
      <c r="P263" s="30" t="str">
        <f>'Data &amp; IT'!N13</f>
        <v>Production Release - SHUSA Access Termination Workflow - Phase 1 Capabilities (Phase 2 Capabilities to be delivered in 2016)</v>
      </c>
      <c r="Q263" s="60" t="str">
        <f>'Data &amp; IT'!O13</f>
        <v>Dec 31 2015</v>
      </c>
      <c r="R263" s="13" t="str">
        <f>'Data &amp; IT'!P13</f>
        <v>High</v>
      </c>
      <c r="S263" s="13" t="str">
        <f>'Data &amp; IT'!Q13</f>
        <v>High</v>
      </c>
      <c r="T263" s="13" t="str">
        <f>'Data &amp; IT'!R13</f>
        <v>Yes</v>
      </c>
      <c r="U263" s="30" t="str">
        <f>'Data &amp; IT'!S13</f>
        <v>Contracted for delivery of the Access Termination Workflow Solution with same vendor that successfully supported SBNA in 2014/2015; blueprints and accelerators available from SBNA to leverage as practical. Solution is Gartner Magic Quandrant leader and well known within the financial services industry (SailPoint).</v>
      </c>
    </row>
    <row r="264" spans="1:21" ht="56.25" x14ac:dyDescent="0.2">
      <c r="A264" s="13" t="s">
        <v>6</v>
      </c>
      <c r="B264" s="13"/>
      <c r="C264" s="30" t="str">
        <f>'Data &amp; IT'!A14</f>
        <v>Data Flow Control from Upstream Feeders into Golden Sources and from Golden Sources to Downstream Reporting Systems</v>
      </c>
      <c r="D264" s="30" t="str">
        <f>'Data &amp; IT'!B14</f>
        <v>Data Flow Control Document detailing the data flows and specific controls (e.g., accuracy and completeness) in place for the data elements</v>
      </c>
      <c r="E264" s="13" t="str">
        <f>'Data &amp; IT'!C14</f>
        <v>Frank Cignarella</v>
      </c>
      <c r="F264" s="60" t="str">
        <f>'Data &amp; IT'!D14</f>
        <v>December 31 2015</v>
      </c>
      <c r="G264" s="13" t="str">
        <f>'Data &amp; IT'!E14</f>
        <v>Yes</v>
      </c>
      <c r="H264" s="54" t="str">
        <f>'Data &amp; IT'!F14</f>
        <v>Data Elements identified and documented</v>
      </c>
      <c r="I264" s="60" t="str">
        <f>'Data &amp; IT'!G14</f>
        <v>July 1 2015</v>
      </c>
      <c r="J264" s="54" t="str">
        <f>'Data &amp; IT'!H14</f>
        <v>Data Sources (Upstream feeders, golden sources, downstream reporting systems) identified and documented (including owners)</v>
      </c>
      <c r="K264" s="60" t="str">
        <f>'Data &amp; IT'!I14</f>
        <v>Aug 1 2015</v>
      </c>
      <c r="L264" s="54" t="str">
        <f>'Data &amp; IT'!J14</f>
        <v>Data flow modeled (flow chart) from source to source (upstream, golden, downstream)</v>
      </c>
      <c r="M264" s="60" t="str">
        <f>'Data &amp; IT'!K14</f>
        <v>Oct 1 2015</v>
      </c>
      <c r="N264" s="30" t="str">
        <f>'Data &amp; IT'!L14</f>
        <v>Control Points and Control Techniques documented</v>
      </c>
      <c r="O264" s="60" t="str">
        <f>'Data &amp; IT'!M14</f>
        <v>Nov 1 2015</v>
      </c>
      <c r="P264" s="30" t="str">
        <f>'Data &amp; IT'!N14</f>
        <v>Potential gaps in control points and control techniques documented in SHUSA iGRC as Findings with corresponding remediation plans</v>
      </c>
      <c r="Q264" s="60" t="str">
        <f>'Data &amp; IT'!O14</f>
        <v>Dec 31 2015</v>
      </c>
      <c r="R264" s="13" t="str">
        <f>'Data &amp; IT'!P14</f>
        <v>High</v>
      </c>
      <c r="S264" s="13" t="str">
        <f>'Data &amp; IT'!Q14</f>
        <v>High</v>
      </c>
      <c r="T264" s="13" t="str">
        <f>'Data &amp; IT'!R14</f>
        <v>Yes</v>
      </c>
      <c r="U264" s="30" t="str">
        <f>'Data &amp; IT'!S14</f>
        <v>This is a core deliverable and requires support from the Architecture, RDA and CDO teams</v>
      </c>
    </row>
    <row r="265" spans="1:21" ht="45" x14ac:dyDescent="0.2">
      <c r="A265" s="13" t="s">
        <v>6</v>
      </c>
      <c r="B265" s="13"/>
      <c r="C265" s="30" t="str">
        <f>'Data &amp; IT'!A15</f>
        <v>Establish Key Data Elements (KDEs) for prioritized CCAR data (including models and schedules), including documenting data dictionary and lineage, measuring and remediating data quality, deploying data controls.</v>
      </c>
      <c r="D265" s="30" t="str">
        <f>'Data &amp; IT'!B15</f>
        <v>KDEs defined for each domain in SHUSA, with lineage information, data quality rules, and initial metrics (KPIs)</v>
      </c>
      <c r="E265" s="13" t="str">
        <f>'Data &amp; IT'!C15</f>
        <v>Peter Flanagan</v>
      </c>
      <c r="F265" s="60">
        <f>'Data &amp; IT'!D15</f>
        <v>42369</v>
      </c>
      <c r="G265" s="13" t="str">
        <f>'Data &amp; IT'!E15</f>
        <v>Yes</v>
      </c>
      <c r="H265" s="54"/>
      <c r="I265" s="60"/>
      <c r="K265" s="60"/>
      <c r="L265" s="54"/>
      <c r="M265" s="60"/>
      <c r="N265" s="30"/>
      <c r="O265" s="60"/>
      <c r="P265" s="30"/>
      <c r="Q265" s="60"/>
      <c r="R265" s="13"/>
      <c r="S265" s="13"/>
      <c r="T265" s="13"/>
      <c r="U265" s="30"/>
    </row>
    <row r="266" spans="1:21" ht="67.5" x14ac:dyDescent="0.2">
      <c r="A266" s="13" t="s">
        <v>6</v>
      </c>
      <c r="B266" s="13"/>
      <c r="C266" s="30" t="str">
        <f>'Data &amp; IT'!A16</f>
        <v>Implement a Data Quality Center of Excellence to improve the quality of the company’s data (SHUSA and all the related US entities) by centralizing the collection of data defects, analyzing and assigning the issues causing the defects, and ensuring remediation activities are completed.</v>
      </c>
      <c r="D266" s="30" t="str">
        <f>'Data &amp; IT'!B16</f>
        <v>DQ COE staffed and operational</v>
      </c>
      <c r="E266" s="13" t="str">
        <f>'Data &amp; IT'!C16</f>
        <v>Peter Flanagan</v>
      </c>
      <c r="F266" s="60">
        <f>'Data &amp; IT'!D16</f>
        <v>42359</v>
      </c>
      <c r="G266" s="13" t="str">
        <f>'Data &amp; IT'!E16</f>
        <v>Yes</v>
      </c>
      <c r="H266" s="54"/>
      <c r="I266" s="60"/>
      <c r="K266" s="60"/>
      <c r="L266" s="54"/>
      <c r="M266" s="60"/>
      <c r="N266" s="30"/>
      <c r="O266" s="60"/>
      <c r="P266" s="30"/>
      <c r="Q266" s="60"/>
      <c r="R266" s="13"/>
      <c r="S266" s="13"/>
      <c r="T266" s="13"/>
      <c r="U266" s="30"/>
    </row>
    <row r="267" spans="1:21" ht="33.75" x14ac:dyDescent="0.2">
      <c r="A267" s="13" t="s">
        <v>6</v>
      </c>
      <c r="B267" s="13"/>
      <c r="C267" s="30" t="str">
        <f>'Data &amp; IT'!A17</f>
        <v>Conduct a data industry maturity model assessment for SBNA, SCUSA and SHUSA to identify capability gaps that require further remediation.</v>
      </c>
      <c r="D267" s="30" t="str">
        <f>'Data &amp; IT'!B17</f>
        <v>Data Maturity Model (DMM) assessment for each of SHUSA, SBNA and SCUSA</v>
      </c>
      <c r="E267" s="13" t="str">
        <f>'Data &amp; IT'!C17</f>
        <v>Peter Flanagan</v>
      </c>
      <c r="F267" s="60">
        <f>'Data &amp; IT'!D17</f>
        <v>42246</v>
      </c>
      <c r="G267" s="13" t="str">
        <f>'Data &amp; IT'!E17</f>
        <v>No</v>
      </c>
      <c r="H267" s="54"/>
      <c r="I267" s="60"/>
      <c r="K267" s="60"/>
      <c r="L267" s="54"/>
      <c r="M267" s="60"/>
      <c r="N267" s="30"/>
      <c r="O267" s="60"/>
      <c r="P267" s="30"/>
      <c r="Q267" s="60"/>
      <c r="R267" s="13"/>
      <c r="S267" s="13"/>
      <c r="T267" s="13"/>
      <c r="U267" s="30"/>
    </row>
    <row r="268" spans="1:21" ht="33.75" x14ac:dyDescent="0.2">
      <c r="A268" s="13" t="s">
        <v>6</v>
      </c>
      <c r="B268" s="13"/>
      <c r="C268" s="30" t="str">
        <f>'Data &amp; IT'!A18</f>
        <v>Establish strict governance on KDEs to assess, ensure and report on compliance with data policies and standards.</v>
      </c>
      <c r="D268" s="30" t="str">
        <f>'Data &amp; IT'!B18</f>
        <v>Establishment of working group including business data stewards</v>
      </c>
      <c r="E268" s="13" t="str">
        <f>'Data &amp; IT'!C18</f>
        <v>Peter Flanagan</v>
      </c>
      <c r="F268" s="60">
        <f>'Data &amp; IT'!D18</f>
        <v>42369</v>
      </c>
      <c r="G268" s="13" t="str">
        <f>'Data &amp; IT'!E18</f>
        <v>No</v>
      </c>
      <c r="H268" s="54"/>
      <c r="I268" s="60"/>
      <c r="K268" s="60"/>
      <c r="L268" s="54"/>
      <c r="M268" s="60"/>
      <c r="N268" s="30"/>
      <c r="O268" s="60"/>
      <c r="P268" s="30"/>
      <c r="Q268" s="60"/>
      <c r="R268" s="13"/>
      <c r="S268" s="13"/>
      <c r="T268" s="13"/>
      <c r="U268" s="30"/>
    </row>
    <row r="269" spans="1:21" ht="22.5" x14ac:dyDescent="0.2">
      <c r="A269" s="13" t="s">
        <v>6</v>
      </c>
      <c r="B269" s="13"/>
      <c r="C269" s="30" t="str">
        <f>'Data &amp; IT'!A19</f>
        <v>Create the structure and organization of the CDO for SHUSA</v>
      </c>
      <c r="D269" s="30" t="str">
        <f>'Data &amp; IT'!B19</f>
        <v>Staffed CDO Target Operating Model</v>
      </c>
      <c r="E269" s="13" t="str">
        <f>'Data &amp; IT'!C19</f>
        <v>Peter Flanagan</v>
      </c>
      <c r="F269" s="60">
        <f>'Data &amp; IT'!D19</f>
        <v>42359</v>
      </c>
      <c r="G269" s="13" t="str">
        <f>'Data &amp; IT'!E19</f>
        <v>No</v>
      </c>
      <c r="H269" s="54"/>
      <c r="I269" s="60"/>
      <c r="K269" s="60"/>
      <c r="L269" s="54"/>
      <c r="M269" s="60"/>
      <c r="N269" s="30"/>
      <c r="O269" s="60"/>
      <c r="P269" s="30"/>
      <c r="Q269" s="60"/>
      <c r="R269" s="13"/>
      <c r="S269" s="13"/>
      <c r="T269" s="13"/>
      <c r="U269" s="30"/>
    </row>
    <row r="270" spans="1:21" ht="45" x14ac:dyDescent="0.2">
      <c r="A270" s="13" t="s">
        <v>6</v>
      </c>
      <c r="B270" s="13"/>
      <c r="C270" s="30" t="str">
        <f>'Data &amp; IT'!A20</f>
        <v>Clearly define roles, responsibilities and ownership for data collection, quality, maintenance (Data Manager, Data Owner, Data Steward, DQ Admin, Tech Data Owner,……) as well as a list of Data Domains.</v>
      </c>
      <c r="D270" s="30" t="str">
        <f>'Data &amp; IT'!B20</f>
        <v>Agreed list of Data Domain definition documents, with assignment of key roles</v>
      </c>
      <c r="E270" s="13" t="str">
        <f>'Data &amp; IT'!C20</f>
        <v>Peter Flanagan</v>
      </c>
      <c r="F270" s="60">
        <f>'Data &amp; IT'!D20</f>
        <v>42216</v>
      </c>
      <c r="G270" s="13" t="str">
        <f>'Data &amp; IT'!E20</f>
        <v>No</v>
      </c>
      <c r="H270" s="54"/>
      <c r="I270" s="60"/>
      <c r="K270" s="60"/>
      <c r="L270" s="54"/>
      <c r="M270" s="60"/>
      <c r="N270" s="30"/>
      <c r="O270" s="60"/>
      <c r="P270" s="30"/>
      <c r="Q270" s="60"/>
      <c r="R270" s="13"/>
      <c r="S270" s="13"/>
      <c r="T270" s="13"/>
      <c r="U270" s="30"/>
    </row>
    <row r="271" spans="1:21" ht="33.75" x14ac:dyDescent="0.2">
      <c r="A271" s="13" t="s">
        <v>6</v>
      </c>
      <c r="B271" s="13"/>
      <c r="C271" s="30" t="str">
        <f>'Data &amp; IT'!A21</f>
        <v xml:space="preserve">Organize data management roles along the three lines of defense model (Business, Chief Data Officer and Independent Audit)  </v>
      </c>
      <c r="D271" s="30" t="str">
        <f>'Data &amp; IT'!B21</f>
        <v>Approval of data management roles definitions</v>
      </c>
      <c r="E271" s="13" t="str">
        <f>'Data &amp; IT'!C21</f>
        <v>Peter Flanagan</v>
      </c>
      <c r="F271" s="60">
        <f>'Data &amp; IT'!D21</f>
        <v>42200</v>
      </c>
      <c r="G271" s="13" t="str">
        <f>'Data &amp; IT'!E21</f>
        <v>No</v>
      </c>
      <c r="H271" s="54"/>
      <c r="I271" s="60"/>
      <c r="K271" s="60"/>
      <c r="L271" s="54"/>
      <c r="M271" s="60"/>
      <c r="N271" s="30"/>
      <c r="O271" s="60"/>
      <c r="P271" s="30"/>
      <c r="Q271" s="60"/>
      <c r="R271" s="13"/>
      <c r="S271" s="13"/>
      <c r="T271" s="13"/>
      <c r="U271" s="30"/>
    </row>
    <row r="272" spans="1:21" ht="22.5" x14ac:dyDescent="0.2">
      <c r="A272" s="13" t="s">
        <v>6</v>
      </c>
      <c r="B272" s="13"/>
      <c r="C272" s="30" t="str">
        <f>'Data &amp; IT'!A22</f>
        <v>Socialize data management program and implementation plan with key stakeholders.</v>
      </c>
      <c r="D272" s="30" t="str">
        <f>'Data &amp; IT'!B22</f>
        <v>Education and communication plan for SHUSA CDO</v>
      </c>
      <c r="E272" s="13" t="str">
        <f>'Data &amp; IT'!C22</f>
        <v>Peter Flanagan</v>
      </c>
      <c r="F272" s="60">
        <f>'Data &amp; IT'!D22</f>
        <v>42200</v>
      </c>
      <c r="G272" s="13" t="str">
        <f>'Data &amp; IT'!E22</f>
        <v>No</v>
      </c>
      <c r="H272" s="54"/>
      <c r="I272" s="60"/>
      <c r="K272" s="60"/>
      <c r="L272" s="54"/>
      <c r="M272" s="60"/>
      <c r="N272" s="30"/>
      <c r="O272" s="60"/>
      <c r="P272" s="30"/>
      <c r="Q272" s="60"/>
      <c r="R272" s="13"/>
      <c r="S272" s="13"/>
      <c r="T272" s="13"/>
      <c r="U272" s="30"/>
    </row>
    <row r="273" spans="1:21" x14ac:dyDescent="0.2">
      <c r="A273" s="13" t="s">
        <v>6</v>
      </c>
      <c r="B273" s="13"/>
      <c r="C273" s="30" t="str">
        <f>'Data &amp; IT'!A23</f>
        <v>Define domain scope and boundaries</v>
      </c>
      <c r="D273" s="30" t="str">
        <f>'Data &amp; IT'!B23</f>
        <v>Data Domain definition documents</v>
      </c>
      <c r="E273" s="13" t="str">
        <f>'Data &amp; IT'!C23</f>
        <v>Peter Flanagan</v>
      </c>
      <c r="F273" s="60">
        <f>'Data &amp; IT'!D23</f>
        <v>42338</v>
      </c>
      <c r="G273" s="13" t="str">
        <f>'Data &amp; IT'!E23</f>
        <v>No</v>
      </c>
      <c r="H273" s="54"/>
      <c r="I273" s="60"/>
      <c r="K273" s="60"/>
      <c r="L273" s="54"/>
      <c r="M273" s="60"/>
      <c r="N273" s="30"/>
      <c r="O273" s="60"/>
      <c r="P273" s="30"/>
      <c r="Q273" s="60"/>
      <c r="R273" s="13"/>
      <c r="S273" s="13"/>
      <c r="T273" s="13"/>
      <c r="U273" s="30"/>
    </row>
    <row r="274" spans="1:21" ht="22.5" x14ac:dyDescent="0.2">
      <c r="A274" s="13" t="s">
        <v>6</v>
      </c>
      <c r="B274" s="13"/>
      <c r="C274" s="30" t="str">
        <f>'Data &amp; IT'!A24</f>
        <v xml:space="preserve">Launch a SHUSA Data Governance Council attended by Data Manager, Data Owners, Data Stewards and CDO. </v>
      </c>
      <c r="D274" s="30" t="str">
        <f>'Data &amp; IT'!B24</f>
        <v>Data Governance council charter approved by first meeting of DG Council members</v>
      </c>
      <c r="E274" s="13" t="str">
        <f>'Data &amp; IT'!C24</f>
        <v>Peter Flanagan</v>
      </c>
      <c r="F274" s="60">
        <f>'Data &amp; IT'!D24</f>
        <v>42185</v>
      </c>
      <c r="G274" s="13" t="str">
        <f>'Data &amp; IT'!E24</f>
        <v>No</v>
      </c>
      <c r="H274" s="54"/>
      <c r="I274" s="60"/>
      <c r="K274" s="60"/>
      <c r="L274" s="54"/>
      <c r="M274" s="60"/>
      <c r="N274" s="30"/>
      <c r="O274" s="60"/>
      <c r="P274" s="30"/>
      <c r="Q274" s="60"/>
      <c r="R274" s="13"/>
      <c r="S274" s="13"/>
      <c r="T274" s="13"/>
      <c r="U274" s="30"/>
    </row>
    <row r="275" spans="1:21" ht="33.75" x14ac:dyDescent="0.2">
      <c r="A275" s="13" t="s">
        <v>6</v>
      </c>
      <c r="B275" s="13"/>
      <c r="C275" s="30" t="str">
        <f>'Data &amp; IT'!A25</f>
        <v xml:space="preserve">Assess and ensure compliance of SHSUA, SBNA and SCUSA practices against the Data Management Policy and Standards </v>
      </c>
      <c r="D275" s="30" t="str">
        <f>'Data &amp; IT'!B25</f>
        <v>Compliance review worksheet completed for each CDO team within SHUSA, SBNA and SCUSA</v>
      </c>
      <c r="E275" s="13" t="str">
        <f>'Data &amp; IT'!C25</f>
        <v>Peter Flanagan</v>
      </c>
      <c r="F275" s="60">
        <f>'Data &amp; IT'!D25</f>
        <v>42369</v>
      </c>
      <c r="G275" s="13" t="str">
        <f>'Data &amp; IT'!E25</f>
        <v>No</v>
      </c>
      <c r="H275" s="54"/>
      <c r="I275" s="60"/>
      <c r="K275" s="60"/>
      <c r="L275" s="54"/>
      <c r="M275" s="60"/>
      <c r="N275" s="30"/>
      <c r="O275" s="60"/>
      <c r="P275" s="30"/>
      <c r="Q275" s="60"/>
      <c r="R275" s="13"/>
      <c r="S275" s="13"/>
      <c r="T275" s="13"/>
      <c r="U275" s="30"/>
    </row>
    <row r="276" spans="1:21" ht="22.5" x14ac:dyDescent="0.2">
      <c r="A276" s="13" t="s">
        <v>6</v>
      </c>
      <c r="B276" s="13"/>
      <c r="C276" s="30" t="str">
        <f>'Data &amp; IT'!A26</f>
        <v>Define a comprehensive data control framework, and apply it for critical CCAR and EPS / ELS related processes</v>
      </c>
      <c r="D276" s="30" t="str">
        <f>'Data &amp; IT'!B26</f>
        <v>Data Dictionary, Lineage, Data Quality Dashboard Reports</v>
      </c>
      <c r="E276" s="13" t="str">
        <f>'Data &amp; IT'!C26</f>
        <v>Peter Flanagan</v>
      </c>
      <c r="F276" s="60">
        <f>'Data &amp; IT'!D26</f>
        <v>42369</v>
      </c>
      <c r="G276" s="13" t="str">
        <f>'Data &amp; IT'!E26</f>
        <v>Yes</v>
      </c>
      <c r="H276" s="54"/>
      <c r="I276" s="60"/>
      <c r="K276" s="60"/>
      <c r="L276" s="54"/>
      <c r="M276" s="60"/>
      <c r="N276" s="30"/>
      <c r="O276" s="60"/>
      <c r="P276" s="30"/>
      <c r="Q276" s="60"/>
      <c r="R276" s="13"/>
      <c r="S276" s="13"/>
      <c r="T276" s="13"/>
      <c r="U276" s="30"/>
    </row>
    <row r="277" spans="1:21" ht="22.5" x14ac:dyDescent="0.2">
      <c r="A277" s="13" t="s">
        <v>6</v>
      </c>
      <c r="B277" s="13"/>
      <c r="C277" s="30" t="str">
        <f>'Data &amp; IT'!A27</f>
        <v>Conduct data industry maturity model assessment for SHUSA, SBNA and SCUSA on an annual basis</v>
      </c>
      <c r="D277" s="30" t="str">
        <f>'Data &amp; IT'!B27</f>
        <v>Completed Maturity Model</v>
      </c>
      <c r="E277" s="13" t="str">
        <f>'Data &amp; IT'!C27</f>
        <v>Peter Flanagan</v>
      </c>
      <c r="F277" s="60">
        <f>'Data &amp; IT'!D27</f>
        <v>42338</v>
      </c>
      <c r="G277" s="13" t="str">
        <f>'Data &amp; IT'!E27</f>
        <v>No</v>
      </c>
      <c r="H277" s="54"/>
      <c r="I277" s="60"/>
      <c r="K277" s="60"/>
      <c r="L277" s="54"/>
      <c r="M277" s="60"/>
      <c r="N277" s="30"/>
      <c r="O277" s="60"/>
      <c r="P277" s="30"/>
      <c r="Q277" s="60"/>
      <c r="R277" s="13"/>
      <c r="S277" s="13"/>
      <c r="T277" s="13"/>
      <c r="U277" s="30"/>
    </row>
    <row r="278" spans="1:21" ht="33.75" x14ac:dyDescent="0.2">
      <c r="A278" s="13" t="s">
        <v>37</v>
      </c>
      <c r="B278" s="13" t="str">
        <f>'CCAR Vertical Unique'!C5</f>
        <v>Scenario generation</v>
      </c>
      <c r="C278" s="30" t="str">
        <f>'CCAR Vertical Unique'!A5</f>
        <v>Improve linkages between scenario generation and upstream / downstream processes</v>
      </c>
      <c r="D278" s="30" t="str">
        <f>'CCAR Vertical Unique'!B5</f>
        <v>Capital Management team included in the Risk ID process to ensure appropriate collaboration between teams and support the identification of quantitative and qualitative risks</v>
      </c>
      <c r="E278" s="13" t="str">
        <f>'CCAR Vertical Unique'!D5</f>
        <v>John Barris</v>
      </c>
      <c r="F278" s="33">
        <f>'CCAR Vertical Unique'!E5</f>
        <v>42308</v>
      </c>
      <c r="G278" s="13" t="str">
        <f>'CCAR Vertical Unique'!F5</f>
        <v>No</v>
      </c>
      <c r="H278" s="54" t="str">
        <f>'CCAR Vertical Unique'!G5</f>
        <v>Identify Capital Management-Risk ID liaison</v>
      </c>
      <c r="I278" s="60">
        <f>'CCAR Vertical Unique'!H5</f>
        <v>42185</v>
      </c>
      <c r="J278" s="54" t="str">
        <f>'CCAR Vertical Unique'!I5</f>
        <v>Define roles, responsibilities governing involvement and collaboration (if any)</v>
      </c>
      <c r="K278" s="60">
        <f>'CCAR Vertical Unique'!J5</f>
        <v>42216</v>
      </c>
      <c r="L278" s="54" t="str">
        <f>'CCAR Vertical Unique'!K5</f>
        <v>Review ed aggregation of SHUSA-level Inventory with Top-Down Analysis</v>
      </c>
      <c r="M278" s="60">
        <f>'CCAR Vertical Unique'!L5</f>
        <v>42308</v>
      </c>
      <c r="N278" s="13"/>
      <c r="O278" s="60"/>
      <c r="P278" s="13"/>
      <c r="Q278" s="60"/>
      <c r="R278" s="13" t="str">
        <f>'CCAR Vertical Unique'!Q5</f>
        <v>Medium</v>
      </c>
      <c r="S278" s="13" t="str">
        <f>'CCAR Vertical Unique'!R5</f>
        <v>Medium</v>
      </c>
      <c r="T278" s="13" t="str">
        <f>'CCAR Vertical Unique'!S5</f>
        <v>No</v>
      </c>
      <c r="U278" s="13" t="str">
        <f>'CCAR Vertical Unique'!T5</f>
        <v>Heavy reliance on Risk ID to meet their deadlines, which are reflected here as Milestones.</v>
      </c>
    </row>
    <row r="279" spans="1:21" ht="45" x14ac:dyDescent="0.2">
      <c r="A279" s="13" t="s">
        <v>37</v>
      </c>
      <c r="B279" s="13" t="str">
        <f>'CCAR Vertical Unique'!C6</f>
        <v>Scenario generation</v>
      </c>
      <c r="C279" s="30" t="str">
        <f>'CCAR Vertical Unique'!A6</f>
        <v>Development of multiple, robust scenarios for selection and testing</v>
      </c>
      <c r="D279" s="30" t="str">
        <f>'CCAR Vertical Unique'!B6</f>
        <v>Enhanced set of scenarios aligned to the refreshed scenario design methodology</v>
      </c>
      <c r="E279" s="13" t="str">
        <f>'CCAR Vertical Unique'!D6</f>
        <v>John Barris</v>
      </c>
      <c r="F279" s="33">
        <f>'CCAR Vertical Unique'!E6</f>
        <v>42356</v>
      </c>
      <c r="G279" s="13" t="str">
        <f>'CCAR Vertical Unique'!F6</f>
        <v>No</v>
      </c>
      <c r="H279" s="54" t="str">
        <f>'CCAR Vertical Unique'!G6</f>
        <v>Receive SHUSA-level Risk ID Inventory &amp; Assessment</v>
      </c>
      <c r="I279" s="60">
        <f>'CCAR Vertical Unique'!H6</f>
        <v>42308</v>
      </c>
      <c r="J279" s="54" t="str">
        <f>'CCAR Vertical Unique'!I6</f>
        <v>Capital Management presents and recommends initial set of Idiosyncratic Narratives to Ex&amp;Agg</v>
      </c>
      <c r="K279" s="60">
        <f>'CCAR Vertical Unique'!J6</f>
        <v>42321</v>
      </c>
      <c r="L279" s="54" t="str">
        <f>'CCAR Vertical Unique'!K6</f>
        <v>Capital Management recommends Idiosyncratic Narratives to Management CC</v>
      </c>
      <c r="M279" s="60">
        <f>'CCAR Vertical Unique'!L6</f>
        <v>42356</v>
      </c>
      <c r="N279" s="13" t="str">
        <f>'CCAR Vertical Unique'!M6</f>
        <v>Capital Management recommends Idiosyncratic Narratives to Board CC</v>
      </c>
      <c r="O279" s="60">
        <f>'CCAR Vertical Unique'!N6</f>
        <v>42339</v>
      </c>
      <c r="P279" s="13" t="str">
        <f>'CCAR Vertical Unique'!O6</f>
        <v>Capital Management works with BU and Risk stakeholder to paramterize suite of multiple scenarios</v>
      </c>
      <c r="Q279" s="60">
        <f>'CCAR Vertical Unique'!P6</f>
        <v>42356</v>
      </c>
      <c r="R279" s="13" t="str">
        <f>'CCAR Vertical Unique'!Q6</f>
        <v>High</v>
      </c>
      <c r="S279" s="13" t="str">
        <f>'CCAR Vertical Unique'!R6</f>
        <v>Medium</v>
      </c>
      <c r="T279" s="13" t="str">
        <f>'CCAR Vertical Unique'!S6</f>
        <v>No</v>
      </c>
      <c r="U279" s="13"/>
    </row>
    <row r="280" spans="1:21" ht="33.75" x14ac:dyDescent="0.2">
      <c r="A280" s="13" t="s">
        <v>37</v>
      </c>
      <c r="B280" s="13" t="str">
        <f>'CCAR Vertical Unique'!C7</f>
        <v>Scenario generation</v>
      </c>
      <c r="C280" s="30" t="str">
        <f>'CCAR Vertical Unique'!A7</f>
        <v>Development of multiple, robust scenarios for selection and testing</v>
      </c>
      <c r="D280" s="30" t="str">
        <f>'CCAR Vertical Unique'!B7</f>
        <v>Updated policies and procedures that govern the scenario-design and scenario-selection processes</v>
      </c>
      <c r="E280" s="13" t="str">
        <f>'CCAR Vertical Unique'!D7</f>
        <v>John Barris</v>
      </c>
      <c r="F280" s="33">
        <f>'CCAR Vertical Unique'!E7</f>
        <v>42308</v>
      </c>
      <c r="G280" s="13" t="str">
        <f>'CCAR Vertical Unique'!F7</f>
        <v>No</v>
      </c>
      <c r="H280" s="54" t="str">
        <f>'CCAR Vertical Unique'!G7</f>
        <v>First Draft of Policy &amp; Procedure Documentation reviewed by CCAR Director</v>
      </c>
      <c r="I280" s="60">
        <f>'CCAR Vertical Unique'!H7</f>
        <v>42246</v>
      </c>
      <c r="J280" s="54" t="str">
        <f>'CCAR Vertical Unique'!I7</f>
        <v>Policy &amp; Procedure Documentation reviewed by Ex&amp;Agg</v>
      </c>
      <c r="K280" s="60">
        <f>'CCAR Vertical Unique'!J7</f>
        <v>42231</v>
      </c>
      <c r="L280" s="54" t="str">
        <f>'CCAR Vertical Unique'!K7</f>
        <v>Policy &amp; Procedure Documentation reviewed by Management CC</v>
      </c>
      <c r="M280" s="60">
        <f>'CCAR Vertical Unique'!L7</f>
        <v>42262</v>
      </c>
      <c r="N280" s="13" t="str">
        <f>'CCAR Vertical Unique'!M7</f>
        <v>Policy &amp; Procedure Documentation reviewed by Board CC</v>
      </c>
      <c r="O280" s="60">
        <f>'CCAR Vertical Unique'!N7</f>
        <v>42308</v>
      </c>
      <c r="P280" s="13" t="str">
        <f>'CCAR Vertical Unique'!O7</f>
        <v>Policy &amp; Procedure Documentation updated to reflect actual CCAR 2016 process</v>
      </c>
      <c r="Q280" s="60">
        <f>'CCAR Vertical Unique'!P7</f>
        <v>42400</v>
      </c>
      <c r="R280" s="13" t="str">
        <f>'CCAR Vertical Unique'!Q7</f>
        <v>Medium</v>
      </c>
      <c r="S280" s="13" t="str">
        <f>'CCAR Vertical Unique'!R7</f>
        <v>Low</v>
      </c>
      <c r="T280" s="13" t="str">
        <f>'CCAR Vertical Unique'!S7</f>
        <v>No</v>
      </c>
      <c r="U280" s="13"/>
    </row>
    <row r="281" spans="1:21" ht="67.5" x14ac:dyDescent="0.2">
      <c r="A281" s="13" t="s">
        <v>37</v>
      </c>
      <c r="B281" s="13" t="str">
        <f>'CCAR Vertical Unique'!C8</f>
        <v>Scenario generation</v>
      </c>
      <c r="C281" s="30" t="str">
        <f>'CCAR Vertical Unique'!A8</f>
        <v>Development of multiple, robust scenarios for selection and testing</v>
      </c>
      <c r="D281" s="30" t="str">
        <f>'CCAR Vertical Unique'!B8</f>
        <v>BHC scenarios actual macroeconomic data aligned across all scenarios</v>
      </c>
      <c r="E281" s="13" t="str">
        <f>'CCAR Vertical Unique'!D8</f>
        <v>John Barris</v>
      </c>
      <c r="F281" s="33">
        <f>'CCAR Vertical Unique'!E8</f>
        <v>42400</v>
      </c>
      <c r="G281" s="13" t="str">
        <f>'CCAR Vertical Unique'!F8</f>
        <v>No</v>
      </c>
      <c r="H281" s="54" t="str">
        <f>'CCAR Vertical Unique'!G8</f>
        <v>Presentation of a suite of scenarios to Management and Board Capital Committees for formal selection and approval of the scenarios to be used in CCAR/DFAST</v>
      </c>
      <c r="I281" s="60">
        <f>'CCAR Vertical Unique'!H8</f>
        <v>42369</v>
      </c>
      <c r="J281" s="54" t="str">
        <f>'CCAR Vertical Unique'!I8</f>
        <v>Receive FRB Scenarios from FRB</v>
      </c>
      <c r="K281" s="60">
        <f>'CCAR Vertical Unique'!J8</f>
        <v>42026</v>
      </c>
      <c r="L281" s="54" t="str">
        <f>'CCAR Vertical Unique'!K8</f>
        <v>Align BHC Scenario Actuals with FRB Scenarios</v>
      </c>
      <c r="M281" s="60">
        <f>'CCAR Vertical Unique'!L8</f>
        <v>42035</v>
      </c>
      <c r="N281" s="13"/>
      <c r="O281" s="60"/>
      <c r="P281" s="13"/>
      <c r="Q281" s="60"/>
      <c r="R281" s="13" t="str">
        <f>'CCAR Vertical Unique'!Q8</f>
        <v>Low</v>
      </c>
      <c r="S281" s="13" t="str">
        <f>'CCAR Vertical Unique'!R8</f>
        <v>Low</v>
      </c>
      <c r="T281" s="13" t="str">
        <f>'CCAR Vertical Unique'!S8</f>
        <v>No</v>
      </c>
      <c r="U281" s="13"/>
    </row>
    <row r="282" spans="1:21" ht="33.75" x14ac:dyDescent="0.2">
      <c r="A282" s="13" t="s">
        <v>37</v>
      </c>
      <c r="B282" s="13" t="str">
        <f>'CCAR Vertical Unique'!C9</f>
        <v>Capital assessment</v>
      </c>
      <c r="C282" s="30" t="str">
        <f>'CCAR Vertical Unique'!A9</f>
        <v>Credible, transparent, repeatable process to measure uncertainty resulting from capital planning and process weaknesses</v>
      </c>
      <c r="D282" s="30" t="str">
        <f>'CCAR Vertical Unique'!B9</f>
        <v>Defined quantification approach and methodology</v>
      </c>
      <c r="E282" s="13" t="str">
        <f>'CCAR Vertical Unique'!D9</f>
        <v>Imad Kordab</v>
      </c>
      <c r="F282" s="33" t="s">
        <v>390</v>
      </c>
      <c r="G282" s="13" t="str">
        <f>'CCAR Vertical Unique'!F9</f>
        <v>No</v>
      </c>
      <c r="H282" s="54" t="str">
        <f>'CCAR Vertical Unique'!G9</f>
        <v>Drafted quantification approach and methodology</v>
      </c>
      <c r="I282" s="60"/>
      <c r="J282" s="54" t="str">
        <f>'CCAR Vertical Unique'!I9</f>
        <v xml:space="preserve">Syndicated with relevant experts and stakeholders </v>
      </c>
      <c r="K282" s="60"/>
      <c r="L282" s="54" t="str">
        <f>'CCAR Vertical Unique'!K9</f>
        <v>Approved by [X] committee</v>
      </c>
      <c r="M282" s="60"/>
      <c r="N282" s="13"/>
      <c r="O282" s="60"/>
      <c r="P282" s="13"/>
      <c r="Q282" s="60"/>
      <c r="R282" s="13"/>
      <c r="S282" s="13"/>
      <c r="T282" s="13"/>
      <c r="U282" s="13"/>
    </row>
    <row r="283" spans="1:21" ht="33.75" x14ac:dyDescent="0.2">
      <c r="A283" s="13" t="s">
        <v>37</v>
      </c>
      <c r="B283" s="13" t="str">
        <f>'CCAR Vertical Unique'!C10</f>
        <v>Capital assessment</v>
      </c>
      <c r="C283" s="30" t="str">
        <f>'CCAR Vertical Unique'!A10</f>
        <v>Credible, transparent, repeatable process to measure uncertainty resulting from capital planning and process weaknesses</v>
      </c>
      <c r="D283" s="30" t="str">
        <f>'CCAR Vertical Unique'!B10</f>
        <v>Developed model to translate uncertainty to a capital buffer</v>
      </c>
      <c r="E283" s="13" t="str">
        <f>'CCAR Vertical Unique'!D10</f>
        <v>Imad Kordab</v>
      </c>
      <c r="F283" s="33" t="s">
        <v>390</v>
      </c>
      <c r="G283" s="13" t="str">
        <f>'CCAR Vertical Unique'!F10</f>
        <v>Yes</v>
      </c>
      <c r="H283" s="54" t="str">
        <f>'CCAR Vertical Unique'!G10</f>
        <v>Staffed modeling team</v>
      </c>
      <c r="I283" s="60"/>
      <c r="J283" s="54" t="str">
        <f>'CCAR Vertical Unique'!I10</f>
        <v>Developed multiple model options for governance committee consideration</v>
      </c>
      <c r="K283" s="60"/>
      <c r="L283" s="54" t="str">
        <f>'CCAR Vertical Unique'!K10</f>
        <v>Finalized modeling approach</v>
      </c>
      <c r="M283" s="60"/>
      <c r="N283" s="13"/>
      <c r="O283" s="60"/>
      <c r="P283" s="13"/>
      <c r="Q283" s="60"/>
      <c r="R283" s="13"/>
      <c r="S283" s="13"/>
      <c r="T283" s="13"/>
      <c r="U283" s="13"/>
    </row>
    <row r="284" spans="1:21" ht="33.75" x14ac:dyDescent="0.2">
      <c r="A284" s="13" t="s">
        <v>37</v>
      </c>
      <c r="B284" s="13" t="str">
        <f>'CCAR Vertical Unique'!C11</f>
        <v>Capital assessment</v>
      </c>
      <c r="C284" s="30" t="str">
        <f>'CCAR Vertical Unique'!A11</f>
        <v>Credible, transparent, repeatable process to measure uncertainty resulting from capital planning and process weaknesses</v>
      </c>
      <c r="D284" s="30" t="str">
        <f>'CCAR Vertical Unique'!B11</f>
        <v>Quantification/estimate of uncertainty resulting from capital planning and process weaknesses at a process or model level</v>
      </c>
      <c r="E284" s="13" t="str">
        <f>'CCAR Vertical Unique'!D11</f>
        <v>Imad Kordab</v>
      </c>
      <c r="F284" s="33" t="s">
        <v>390</v>
      </c>
      <c r="G284" s="13" t="str">
        <f>'CCAR Vertical Unique'!F11</f>
        <v>Yes</v>
      </c>
      <c r="H284" s="54" t="str">
        <f>'CCAR Vertical Unique'!G11</f>
        <v>Assessed current and past process weakness to develop estimate of uncertainty</v>
      </c>
      <c r="I284" s="60"/>
      <c r="J284" s="54" t="str">
        <f>'CCAR Vertical Unique'!I11</f>
        <v>Developed estimates related to assumptions, limitations and weaknesses</v>
      </c>
      <c r="K284" s="60"/>
      <c r="L284" s="54" t="str">
        <f>'CCAR Vertical Unique'!K11</f>
        <v>Quantification approved by [X] committee</v>
      </c>
      <c r="M284" s="60"/>
      <c r="N284" s="13"/>
      <c r="O284" s="60"/>
      <c r="P284" s="13"/>
      <c r="Q284" s="60"/>
      <c r="R284" s="13"/>
      <c r="S284" s="13"/>
      <c r="T284" s="13"/>
      <c r="U284" s="13"/>
    </row>
    <row r="285" spans="1:21" ht="22.5" x14ac:dyDescent="0.2">
      <c r="A285" s="13" t="s">
        <v>37</v>
      </c>
      <c r="B285" s="13" t="str">
        <f>'CCAR Vertical Unique'!C12</f>
        <v>Capital assessment</v>
      </c>
      <c r="C285" s="30" t="str">
        <f>'CCAR Vertical Unique'!A12</f>
        <v>Measure and account for inherent uncertainty due to model limitations</v>
      </c>
      <c r="D285" s="30" t="str">
        <f>'CCAR Vertical Unique'!B12</f>
        <v>Developed quantification approach and standards</v>
      </c>
      <c r="E285" s="13" t="str">
        <f>'CCAR Vertical Unique'!D12</f>
        <v>Imad Kordab</v>
      </c>
      <c r="F285" s="33" t="s">
        <v>390</v>
      </c>
      <c r="G285" s="13" t="str">
        <f>'CCAR Vertical Unique'!F12</f>
        <v>No</v>
      </c>
      <c r="H285" s="54" t="str">
        <f>'CCAR Vertical Unique'!G12</f>
        <v>Drafted quantification approach and standards</v>
      </c>
      <c r="I285" s="60"/>
      <c r="J285" s="54" t="str">
        <f>'CCAR Vertical Unique'!I12</f>
        <v>Approved by [X] committee</v>
      </c>
      <c r="K285" s="60"/>
      <c r="L285" s="54"/>
      <c r="M285" s="60"/>
      <c r="N285" s="13"/>
      <c r="O285" s="60"/>
      <c r="P285" s="13"/>
      <c r="Q285" s="60"/>
      <c r="R285" s="13"/>
      <c r="S285" s="13"/>
      <c r="T285" s="13"/>
      <c r="U285" s="13"/>
    </row>
    <row r="286" spans="1:21" ht="22.5" x14ac:dyDescent="0.2">
      <c r="A286" s="13" t="s">
        <v>37</v>
      </c>
      <c r="B286" s="13" t="str">
        <f>'CCAR Vertical Unique'!C13</f>
        <v>Capital assessment</v>
      </c>
      <c r="C286" s="30" t="str">
        <f>'CCAR Vertical Unique'!A13</f>
        <v>Measure and account for inherent uncertainty due to model limitations</v>
      </c>
      <c r="D286" s="30" t="str">
        <f>'CCAR Vertical Unique'!B13</f>
        <v>Disseminated the approach to stakeholders to syndicate</v>
      </c>
      <c r="E286" s="13" t="str">
        <f>'CCAR Vertical Unique'!D13</f>
        <v>Imad Kordab</v>
      </c>
      <c r="F286" s="33" t="s">
        <v>390</v>
      </c>
      <c r="G286" s="13" t="str">
        <f>'CCAR Vertical Unique'!F13</f>
        <v>No</v>
      </c>
      <c r="H286" s="54" t="str">
        <f>'CCAR Vertical Unique'!G13</f>
        <v>Developed approach to stakeholders</v>
      </c>
      <c r="I286" s="60"/>
      <c r="J286" s="54" t="str">
        <f>'CCAR Vertical Unique'!I13</f>
        <v xml:space="preserve">Implemented approach </v>
      </c>
      <c r="K286" s="60"/>
      <c r="L286" s="54"/>
      <c r="M286" s="60"/>
      <c r="N286" s="13"/>
      <c r="O286" s="60"/>
      <c r="P286" s="13"/>
      <c r="Q286" s="60"/>
      <c r="R286" s="13"/>
      <c r="S286" s="13"/>
      <c r="T286" s="13"/>
      <c r="U286" s="13"/>
    </row>
    <row r="287" spans="1:21" ht="22.5" x14ac:dyDescent="0.2">
      <c r="A287" s="13" t="s">
        <v>37</v>
      </c>
      <c r="B287" s="13" t="str">
        <f>'CCAR Vertical Unique'!C14</f>
        <v>Capital assessment</v>
      </c>
      <c r="C287" s="30" t="str">
        <f>'CCAR Vertical Unique'!A14</f>
        <v>Measure and account for inherent uncertainty due to model limitations</v>
      </c>
      <c r="D287" s="30" t="str">
        <f>'CCAR Vertical Unique'!B14</f>
        <v>Quantified inherent model uncertainty and incorporated results into stressed capital buffer</v>
      </c>
      <c r="E287" s="13" t="str">
        <f>'CCAR Vertical Unique'!D14</f>
        <v>Imad Kordab</v>
      </c>
      <c r="F287" s="33" t="s">
        <v>390</v>
      </c>
      <c r="G287" s="13" t="str">
        <f>'CCAR Vertical Unique'!F14</f>
        <v>No</v>
      </c>
      <c r="H287" s="54" t="str">
        <f>'CCAR Vertical Unique'!G14</f>
        <v>Develop intial quantification of model uncertainty</v>
      </c>
      <c r="I287" s="60"/>
      <c r="J287" s="54" t="str">
        <f>'CCAR Vertical Unique'!I14</f>
        <v>Syndicated results of uncertainty measurement with model risk management and model validation</v>
      </c>
      <c r="K287" s="60"/>
      <c r="L287" s="54" t="str">
        <f>'CCAR Vertical Unique'!K14</f>
        <v>Approved by [X] committee</v>
      </c>
      <c r="M287" s="60"/>
      <c r="N287" s="13"/>
      <c r="O287" s="60"/>
      <c r="P287" s="13"/>
      <c r="Q287" s="60"/>
      <c r="R287" s="13"/>
      <c r="S287" s="13"/>
      <c r="T287" s="13"/>
      <c r="U287" s="13"/>
    </row>
    <row r="288" spans="1:21" ht="33.75" x14ac:dyDescent="0.2">
      <c r="A288" s="13" t="s">
        <v>37</v>
      </c>
      <c r="B288" s="13" t="str">
        <f>'CCAR Vertical Unique'!C15</f>
        <v>Capital assessment</v>
      </c>
      <c r="C288" s="30" t="str">
        <f>'CCAR Vertical Unique'!A15</f>
        <v>Developed economic capital model to evaluate impact on capital of stressful scenarios</v>
      </c>
      <c r="D288" s="30" t="str">
        <f>'CCAR Vertical Unique'!B15</f>
        <v>Rigorous process developed beyond enterprise-wide scenario analysis, to assess the aggregate impact on capital from stressful conditions</v>
      </c>
      <c r="E288" s="13" t="str">
        <f>'CCAR Vertical Unique'!D15</f>
        <v>Imad Kordab</v>
      </c>
      <c r="F288" s="33" t="s">
        <v>390</v>
      </c>
      <c r="G288" s="13" t="str">
        <f>'CCAR Vertical Unique'!F15</f>
        <v>Yes</v>
      </c>
      <c r="H288" s="54" t="str">
        <f>'CCAR Vertical Unique'!G15</f>
        <v>Brainstormed and determined necessary actions to constititute process steps</v>
      </c>
      <c r="I288" s="60"/>
      <c r="J288" s="54" t="str">
        <f>'CCAR Vertical Unique'!I15</f>
        <v>Mapped process based on determined steps</v>
      </c>
      <c r="K288" s="60"/>
      <c r="L288" s="54"/>
      <c r="M288" s="60"/>
      <c r="N288" s="13"/>
      <c r="O288" s="60"/>
      <c r="P288" s="13"/>
      <c r="Q288" s="60"/>
      <c r="R288" s="13"/>
      <c r="S288" s="13"/>
      <c r="T288" s="13"/>
      <c r="U288" s="13"/>
    </row>
    <row r="289" spans="1:21" ht="22.5" x14ac:dyDescent="0.2">
      <c r="A289" s="13" t="s">
        <v>37</v>
      </c>
      <c r="B289" s="13" t="str">
        <f>'CCAR Vertical Unique'!C16</f>
        <v>Capital assessment</v>
      </c>
      <c r="C289" s="30" t="str">
        <f>'CCAR Vertical Unique'!A16</f>
        <v>Formalized management overlays process</v>
      </c>
      <c r="D289" s="30" t="str">
        <f>'CCAR Vertical Unique'!B16</f>
        <v>Developed overlay standards and templates</v>
      </c>
      <c r="E289" s="13" t="str">
        <f>'CCAR Vertical Unique'!D16</f>
        <v>Imad Kordab</v>
      </c>
      <c r="F289" s="33" t="s">
        <v>390</v>
      </c>
      <c r="G289" s="13" t="str">
        <f>'CCAR Vertical Unique'!F16</f>
        <v>No</v>
      </c>
      <c r="H289" s="54" t="str">
        <f>'CCAR Vertical Unique'!G16</f>
        <v xml:space="preserve">Determined and consulted with correct stakeholders </v>
      </c>
      <c r="I289" s="60"/>
      <c r="J289" s="54" t="str">
        <f>'CCAR Vertical Unique'!I16</f>
        <v>Determined correct standards/templates based on stakeholder interactions</v>
      </c>
      <c r="K289" s="60"/>
      <c r="L289" s="54" t="str">
        <f>'CCAR Vertical Unique'!K16</f>
        <v>Incorporated feedback and expert opinions</v>
      </c>
      <c r="M289" s="60"/>
      <c r="N289" s="13"/>
      <c r="O289" s="60"/>
      <c r="P289" s="13"/>
      <c r="Q289" s="60"/>
      <c r="R289" s="13"/>
      <c r="S289" s="13"/>
      <c r="T289" s="13"/>
      <c r="U289" s="13"/>
    </row>
    <row r="290" spans="1:21" ht="22.5" x14ac:dyDescent="0.2">
      <c r="A290" s="13" t="s">
        <v>37</v>
      </c>
      <c r="B290" s="13" t="str">
        <f>'CCAR Vertical Unique'!C17</f>
        <v>Capital assessment</v>
      </c>
      <c r="C290" s="30" t="str">
        <f>'CCAR Vertical Unique'!A17</f>
        <v>Formalized management overlays process</v>
      </c>
      <c r="D290" s="30" t="str">
        <f>'CCAR Vertical Unique'!B17</f>
        <v>Disseminated model overlay approach to governance committees and model owners</v>
      </c>
      <c r="E290" s="13" t="str">
        <f>'CCAR Vertical Unique'!D17</f>
        <v>Imad Kordab</v>
      </c>
      <c r="F290" s="33" t="s">
        <v>390</v>
      </c>
      <c r="G290" s="13" t="str">
        <f>'CCAR Vertical Unique'!F17</f>
        <v>No</v>
      </c>
      <c r="H290" s="54" t="str">
        <f>'CCAR Vertical Unique'!G17</f>
        <v>Disseminated approach to stakeholders</v>
      </c>
      <c r="I290" s="60"/>
      <c r="J290" s="54" t="str">
        <f>'CCAR Vertical Unique'!I17</f>
        <v xml:space="preserve">Implemented approach </v>
      </c>
      <c r="K290" s="60"/>
      <c r="L290" s="54" t="str">
        <f>'CCAR Vertical Unique'!K17</f>
        <v>Implemented standards of documentation for overlays</v>
      </c>
      <c r="M290" s="60"/>
      <c r="N290" s="13"/>
      <c r="O290" s="60"/>
      <c r="P290" s="13"/>
      <c r="Q290" s="60"/>
      <c r="R290" s="13"/>
      <c r="S290" s="13"/>
      <c r="T290" s="13"/>
      <c r="U290" s="13"/>
    </row>
    <row r="291" spans="1:21" ht="33.75" x14ac:dyDescent="0.2">
      <c r="A291" s="13" t="s">
        <v>37</v>
      </c>
      <c r="B291" s="13" t="str">
        <f>'CCAR Vertical Unique'!C18</f>
        <v>Capital assessment</v>
      </c>
      <c r="C291" s="30" t="str">
        <f>'CCAR Vertical Unique'!A18</f>
        <v>Formalized management overlays process</v>
      </c>
      <c r="D291" s="30" t="str">
        <f>'CCAR Vertical Unique'!B18</f>
        <v>Aggregated of overlays across CCAR process steps</v>
      </c>
      <c r="E291" s="13" t="str">
        <f>'CCAR Vertical Unique'!D18</f>
        <v>Imad Kordab</v>
      </c>
      <c r="F291" s="33" t="s">
        <v>390</v>
      </c>
      <c r="G291" s="13" t="str">
        <f>'CCAR Vertical Unique'!F18</f>
        <v>No</v>
      </c>
      <c r="H291" s="54" t="str">
        <f>'CCAR Vertical Unique'!G18</f>
        <v>Developed and implemented process for centralzing collection of overlay documentation</v>
      </c>
      <c r="I291" s="60"/>
      <c r="J291" s="54" t="str">
        <f>'CCAR Vertical Unique'!I18</f>
        <v>Aggregated overlay results across CCAR process steps</v>
      </c>
      <c r="K291" s="60"/>
      <c r="L291" s="54"/>
      <c r="M291" s="60"/>
      <c r="N291" s="13"/>
      <c r="O291" s="60"/>
      <c r="P291" s="13"/>
      <c r="Q291" s="60"/>
      <c r="R291" s="13"/>
      <c r="S291" s="13"/>
      <c r="T291" s="13"/>
      <c r="U291" s="13"/>
    </row>
    <row r="292" spans="1:21" ht="22.5" x14ac:dyDescent="0.2">
      <c r="A292" s="13" t="s">
        <v>37</v>
      </c>
      <c r="B292" s="13" t="str">
        <f>'CCAR Vertical Unique'!C19</f>
        <v>Governance and effective challenge</v>
      </c>
      <c r="C292" s="30" t="str">
        <f>'CCAR Vertical Unique'!A19</f>
        <v>Improved weakness indentification and management process</v>
      </c>
      <c r="D292" s="30" t="str">
        <f>'CCAR Vertical Unique'!B19</f>
        <v>Updated weakness indentification policy and procedures</v>
      </c>
      <c r="E292" s="13" t="str">
        <f>'CCAR Vertical Unique'!D19</f>
        <v>Jon Watson</v>
      </c>
      <c r="F292" s="33" t="s">
        <v>390</v>
      </c>
      <c r="G292" s="13" t="str">
        <f>'CCAR Vertical Unique'!F19</f>
        <v>No</v>
      </c>
      <c r="H292" s="54" t="str">
        <f>'CCAR Vertical Unique'!G19</f>
        <v>Draft updated policy and procedures</v>
      </c>
      <c r="I292" s="60"/>
      <c r="J292" s="54" t="str">
        <f>'CCAR Vertical Unique'!I19</f>
        <v>Draft sent to committee #1</v>
      </c>
      <c r="K292" s="60"/>
      <c r="L292" s="54" t="str">
        <f>'CCAR Vertical Unique'!K19</f>
        <v>Draft sent to committee #2</v>
      </c>
      <c r="M292" s="60"/>
      <c r="N292" s="13"/>
      <c r="O292" s="60"/>
      <c r="P292" s="13"/>
      <c r="Q292" s="60"/>
      <c r="R292" s="13" t="str">
        <f>'CCAR Vertical Unique'!Q19</f>
        <v>Medium</v>
      </c>
      <c r="S292" s="13" t="str">
        <f>'CCAR Vertical Unique'!R19</f>
        <v>Low</v>
      </c>
      <c r="T292" s="13"/>
      <c r="U292" s="13"/>
    </row>
    <row r="293" spans="1:21" ht="33.75" x14ac:dyDescent="0.2">
      <c r="A293" s="13" t="s">
        <v>37</v>
      </c>
      <c r="B293" s="13" t="str">
        <f>'CCAR Vertical Unique'!C20</f>
        <v>Governance and effective challenge</v>
      </c>
      <c r="C293" s="30" t="str">
        <f>'CCAR Vertical Unique'!A20</f>
        <v>Improved weakness indentification and management process</v>
      </c>
      <c r="D293" s="30" t="str">
        <f>'CCAR Vertical Unique'!B20</f>
        <v>Finalized weakness inventory with owners and action items</v>
      </c>
      <c r="E293" s="13" t="str">
        <f>'CCAR Vertical Unique'!D20</f>
        <v>Jon Watson</v>
      </c>
      <c r="F293" s="33" t="s">
        <v>390</v>
      </c>
      <c r="G293" s="13" t="str">
        <f>'CCAR Vertical Unique'!F20</f>
        <v>No</v>
      </c>
      <c r="H293" s="54" t="str">
        <f>'CCAR Vertical Unique'!G20</f>
        <v>Weakness inventory structure updated to comply with new weakness ID procedures</v>
      </c>
      <c r="I293" s="60"/>
      <c r="J293" s="54" t="str">
        <f>'CCAR Vertical Unique'!I20</f>
        <v>Weakness ID process communicated to CCAR participants</v>
      </c>
      <c r="K293" s="60"/>
      <c r="L293" s="54" t="str">
        <f>'CCAR Vertical Unique'!K20</f>
        <v>Completed inventory</v>
      </c>
      <c r="M293" s="60"/>
      <c r="N293" s="13"/>
      <c r="O293" s="60"/>
      <c r="P293" s="13"/>
      <c r="Q293" s="60"/>
      <c r="R293" s="13" t="str">
        <f>'CCAR Vertical Unique'!Q20</f>
        <v>Medium</v>
      </c>
      <c r="S293" s="13" t="str">
        <f>'CCAR Vertical Unique'!R20</f>
        <v>High</v>
      </c>
      <c r="T293" s="13"/>
      <c r="U293" s="13"/>
    </row>
    <row r="294" spans="1:21" ht="33.75" x14ac:dyDescent="0.2">
      <c r="A294" s="13" t="s">
        <v>37</v>
      </c>
      <c r="B294" s="13" t="str">
        <f>'CCAR Vertical Unique'!C21</f>
        <v>Governance and effective challenge</v>
      </c>
      <c r="C294" s="30" t="str">
        <f>'CCAR Vertical Unique'!A21</f>
        <v>Refreshed and implemented review and challenge framework</v>
      </c>
      <c r="D294" s="30" t="str">
        <f>'CCAR Vertical Unique'!B21</f>
        <v>Review and enhance current review and challenge framework</v>
      </c>
      <c r="E294" s="13" t="str">
        <f>'CCAR Vertical Unique'!D21</f>
        <v>Jon Watson</v>
      </c>
      <c r="F294" s="33" t="s">
        <v>390</v>
      </c>
      <c r="G294" s="13" t="str">
        <f>'CCAR Vertical Unique'!F21</f>
        <v>No</v>
      </c>
      <c r="H294" s="54" t="str">
        <f>'CCAR Vertical Unique'!G21</f>
        <v>Assessment and update of current framework completed</v>
      </c>
      <c r="I294" s="60"/>
      <c r="J294" s="54" t="str">
        <f>'CCAR Vertical Unique'!I21</f>
        <v>Draft sent to committee #1</v>
      </c>
      <c r="K294" s="60"/>
      <c r="L294" s="54" t="str">
        <f>'CCAR Vertical Unique'!K21</f>
        <v>Draft sent to committee #2</v>
      </c>
      <c r="M294" s="60"/>
      <c r="N294" s="13" t="str">
        <f>'CCAR Vertical Unique'!M21</f>
        <v>New review and challenge communicated to all relevant governance committees</v>
      </c>
      <c r="O294" s="60"/>
      <c r="P294" s="13"/>
      <c r="Q294" s="60"/>
      <c r="R294" s="13" t="str">
        <f>'CCAR Vertical Unique'!Q21</f>
        <v>Medium</v>
      </c>
      <c r="S294" s="13" t="str">
        <f>'CCAR Vertical Unique'!R21</f>
        <v>Low</v>
      </c>
      <c r="T294" s="13"/>
      <c r="U294" s="13"/>
    </row>
    <row r="295" spans="1:21" ht="22.5" x14ac:dyDescent="0.2">
      <c r="A295" s="13" t="s">
        <v>37</v>
      </c>
      <c r="B295" s="13" t="str">
        <f>'CCAR Vertical Unique'!C22</f>
        <v>Governance and effective challenge</v>
      </c>
      <c r="C295" s="30" t="str">
        <f>'CCAR Vertical Unique'!A22</f>
        <v>Refreshed and implemented review and challenge framework</v>
      </c>
      <c r="D295" s="30" t="str">
        <f>'CCAR Vertical Unique'!B22</f>
        <v>Review and challenge calendar aligned to framework</v>
      </c>
      <c r="E295" s="13" t="str">
        <f>'CCAR Vertical Unique'!D22</f>
        <v>Jon Watson</v>
      </c>
      <c r="F295" s="33" t="s">
        <v>390</v>
      </c>
      <c r="G295" s="13" t="str">
        <f>'CCAR Vertical Unique'!F22</f>
        <v>No</v>
      </c>
      <c r="H295" s="54" t="str">
        <f>'CCAR Vertical Unique'!G22</f>
        <v>Calendars and high-level drafted</v>
      </c>
      <c r="I295" s="60"/>
      <c r="J295" s="54" t="str">
        <f>'CCAR Vertical Unique'!I22</f>
        <v>Calendar approved by committee #1</v>
      </c>
      <c r="K295" s="60"/>
      <c r="L295" s="54" t="str">
        <f>'CCAR Vertical Unique'!K22</f>
        <v>Detailed calendar based on revamped end-to-end process</v>
      </c>
      <c r="M295" s="60"/>
      <c r="N295" s="13"/>
      <c r="O295" s="60"/>
      <c r="P295" s="13"/>
      <c r="Q295" s="60"/>
      <c r="R295" s="13" t="str">
        <f>'CCAR Vertical Unique'!Q22</f>
        <v>Medium</v>
      </c>
      <c r="S295" s="13" t="str">
        <f>'CCAR Vertical Unique'!R22</f>
        <v>Low</v>
      </c>
      <c r="T295" s="13"/>
      <c r="U295" s="13"/>
    </row>
    <row r="296" spans="1:21" ht="22.5" x14ac:dyDescent="0.2">
      <c r="A296" s="13" t="s">
        <v>37</v>
      </c>
      <c r="B296" s="13" t="str">
        <f>'CCAR Vertical Unique'!C23</f>
        <v>Governance and effective challenge</v>
      </c>
      <c r="C296" s="30" t="str">
        <f>'CCAR Vertical Unique'!A23</f>
        <v>Updated CCAR governance structure</v>
      </c>
      <c r="D296" s="30" t="str">
        <f>'CCAR Vertical Unique'!B23</f>
        <v>Re-designed CCAR governance structure and landscape</v>
      </c>
      <c r="E296" s="13" t="str">
        <f>'CCAR Vertical Unique'!D23</f>
        <v>Jon Watson</v>
      </c>
      <c r="F296" s="33" t="s">
        <v>390</v>
      </c>
      <c r="G296" s="13" t="str">
        <f>'CCAR Vertical Unique'!F23</f>
        <v>No</v>
      </c>
      <c r="H296" s="54" t="str">
        <f>'CCAR Vertical Unique'!G23</f>
        <v>Current state governance structure and flows assessed</v>
      </c>
      <c r="I296" s="60"/>
      <c r="J296" s="54" t="str">
        <f>'CCAR Vertical Unique'!I23</f>
        <v>New CCAR governance structure determined (e.g., charters, membership)</v>
      </c>
      <c r="K296" s="60"/>
      <c r="L296" s="54"/>
      <c r="M296" s="60"/>
      <c r="N296" s="13" t="str">
        <f>'CCAR Vertical Unique'!M23</f>
        <v>Approval of governance structure by committee #1</v>
      </c>
      <c r="O296" s="60"/>
      <c r="P296" s="13"/>
      <c r="Q296" s="60"/>
      <c r="R296" s="13" t="str">
        <f>'CCAR Vertical Unique'!Q23</f>
        <v>Medium</v>
      </c>
      <c r="S296" s="13" t="str">
        <f>'CCAR Vertical Unique'!R23</f>
        <v>Low</v>
      </c>
      <c r="T296" s="13"/>
      <c r="U296" s="13"/>
    </row>
    <row r="297" spans="1:21" ht="22.5" x14ac:dyDescent="0.2">
      <c r="A297" s="13" t="s">
        <v>37</v>
      </c>
      <c r="B297" s="13" t="str">
        <f>'CCAR Vertical Unique'!C24</f>
        <v>Governance and effective challenge</v>
      </c>
      <c r="C297" s="30" t="str">
        <f>'CCAR Vertical Unique'!A24</f>
        <v>Updated CCAR governance structure</v>
      </c>
      <c r="D297" s="30" t="str">
        <f>'CCAR Vertical Unique'!B24</f>
        <v>Governance landscape implemented</v>
      </c>
      <c r="E297" s="13" t="str">
        <f>'CCAR Vertical Unique'!D24</f>
        <v>Jon Watson</v>
      </c>
      <c r="F297" s="33" t="s">
        <v>390</v>
      </c>
      <c r="G297" s="13" t="str">
        <f>'CCAR Vertical Unique'!F24</f>
        <v>No</v>
      </c>
      <c r="H297" s="54" t="str">
        <f>'CCAR Vertical Unique'!G24</f>
        <v>Governance structure approved</v>
      </c>
      <c r="I297" s="60"/>
      <c r="J297" s="54" t="str">
        <f>'CCAR Vertical Unique'!I24</f>
        <v>Initial meeting of committee with new membership/composition held</v>
      </c>
      <c r="K297" s="60"/>
      <c r="L297" s="54"/>
      <c r="M297" s="60"/>
      <c r="N297" s="13"/>
      <c r="O297" s="60"/>
      <c r="P297" s="13"/>
      <c r="Q297" s="60"/>
      <c r="R297" s="13" t="str">
        <f>'CCAR Vertical Unique'!Q24</f>
        <v>High</v>
      </c>
      <c r="S297" s="13" t="str">
        <f>'CCAR Vertical Unique'!R24</f>
        <v>High</v>
      </c>
      <c r="T297" s="13"/>
      <c r="U297" s="13"/>
    </row>
    <row r="298" spans="1:21" ht="22.5" x14ac:dyDescent="0.2">
      <c r="A298" s="13" t="s">
        <v>37</v>
      </c>
      <c r="B298" s="13" t="str">
        <f>'CCAR Vertical Unique'!C25</f>
        <v>Governance and effective challenge</v>
      </c>
      <c r="C298" s="30" t="str">
        <f>'CCAR Vertical Unique'!A25</f>
        <v>Extensive board engagement and input into CCAR process</v>
      </c>
      <c r="D298" s="30" t="str">
        <f>'CCAR Vertical Unique'!B25</f>
        <v>Board training materials and schedule</v>
      </c>
      <c r="E298" s="13" t="str">
        <f>'CCAR Vertical Unique'!D25</f>
        <v>Jon Watson</v>
      </c>
      <c r="F298" s="33" t="s">
        <v>390</v>
      </c>
      <c r="G298" s="13" t="str">
        <f>'CCAR Vertical Unique'!F25</f>
        <v>No</v>
      </c>
      <c r="H298" s="54" t="str">
        <f>'CCAR Vertical Unique'!G25</f>
        <v>Developed overall board training schedule and agenda</v>
      </c>
      <c r="I298" s="60"/>
      <c r="J298" s="54" t="str">
        <f>'CCAR Vertical Unique'!I25</f>
        <v>Delivered training #1</v>
      </c>
      <c r="K298" s="60"/>
      <c r="L298" s="54" t="str">
        <f>'CCAR Vertical Unique'!K25</f>
        <v>Delivered training #2</v>
      </c>
      <c r="M298" s="60"/>
      <c r="N298" s="13"/>
      <c r="O298" s="60"/>
      <c r="P298" s="13"/>
      <c r="Q298" s="60"/>
      <c r="R298" s="13" t="str">
        <f>'CCAR Vertical Unique'!Q25</f>
        <v>High</v>
      </c>
      <c r="S298" s="13" t="str">
        <f>'CCAR Vertical Unique'!R25</f>
        <v>Medium</v>
      </c>
      <c r="T298" s="13"/>
      <c r="U298" s="13"/>
    </row>
    <row r="299" spans="1:21" ht="22.5" x14ac:dyDescent="0.2">
      <c r="A299" s="13" t="s">
        <v>37</v>
      </c>
      <c r="B299" s="13" t="str">
        <f>'CCAR Vertical Unique'!C26</f>
        <v>Governance and effective challenge</v>
      </c>
      <c r="C299" s="30" t="str">
        <f>'CCAR Vertical Unique'!A26</f>
        <v>Extensive board engagement and input into CCAR process</v>
      </c>
      <c r="D299" s="30" t="str">
        <f>'CCAR Vertical Unique'!B26</f>
        <v>Board key capital planning decision calendar and schedule</v>
      </c>
      <c r="E299" s="13" t="str">
        <f>'CCAR Vertical Unique'!D26</f>
        <v>Jon Watson</v>
      </c>
      <c r="F299" s="33" t="s">
        <v>390</v>
      </c>
      <c r="G299" s="13" t="str">
        <f>'CCAR Vertical Unique'!F26</f>
        <v>No</v>
      </c>
      <c r="H299" s="54" t="str">
        <f>'CCAR Vertical Unique'!G26</f>
        <v>Deveoped overall board interaction schedule and model</v>
      </c>
      <c r="I299" s="60"/>
      <c r="J299" s="54" t="str">
        <f>'CCAR Vertical Unique'!I26</f>
        <v>Approved by [X] committee</v>
      </c>
      <c r="K299" s="60"/>
      <c r="L299" s="54"/>
      <c r="M299" s="60"/>
      <c r="N299" s="13"/>
      <c r="O299" s="60"/>
      <c r="P299" s="13"/>
      <c r="Q299" s="60"/>
      <c r="R299" s="13" t="str">
        <f>'CCAR Vertical Unique'!Q26</f>
        <v>Medium</v>
      </c>
      <c r="S299" s="13" t="str">
        <f>'CCAR Vertical Unique'!R26</f>
        <v>Medium</v>
      </c>
      <c r="T299" s="13"/>
      <c r="U299" s="13"/>
    </row>
    <row r="300" spans="1:21" ht="67.5" x14ac:dyDescent="0.2">
      <c r="A300" s="13" t="s">
        <v>37</v>
      </c>
      <c r="B300" s="13" t="str">
        <f>'CCAR Vertical Unique'!C27</f>
        <v>Documentation</v>
      </c>
      <c r="C300" s="30" t="str">
        <f>'CCAR Vertical Unique'!A27</f>
        <v>Develop common documentation standards and templates</v>
      </c>
      <c r="D300" s="30" t="str">
        <f>'CCAR Vertical Unique'!B27</f>
        <v>Developed document landscape consisting of key document categories</v>
      </c>
      <c r="E300" s="13" t="str">
        <f>'CCAR Vertical Unique'!D27</f>
        <v>Jon Watson</v>
      </c>
      <c r="F300" s="33" t="s">
        <v>390</v>
      </c>
      <c r="G300" s="13" t="str">
        <f>'CCAR Vertical Unique'!F27</f>
        <v>No</v>
      </c>
      <c r="H300" s="54" t="str">
        <f>'CCAR Vertical Unique'!G27</f>
        <v>Identified the universe of document categories (e.g., capital planning and policy)</v>
      </c>
      <c r="I300" s="60"/>
      <c r="J300" s="54" t="str">
        <f>'CCAR Vertical Unique'!I27</f>
        <v>Collaborated with process/category owners to define the document types per category</v>
      </c>
      <c r="K300" s="60"/>
      <c r="L300" s="54" t="str">
        <f>'CCAR Vertical Unique'!K27</f>
        <v>Syndicated completeness of document landscape (across processes and within process steps / events) with process owners and overarching CCAR central team</v>
      </c>
      <c r="M300" s="60"/>
      <c r="N300" s="13"/>
      <c r="O300" s="60"/>
      <c r="P300" s="13"/>
      <c r="Q300" s="60"/>
      <c r="R300" s="13" t="str">
        <f>'CCAR Vertical Unique'!Q27</f>
        <v>Medium</v>
      </c>
      <c r="S300" s="13" t="str">
        <f>'CCAR Vertical Unique'!R27</f>
        <v>Low</v>
      </c>
      <c r="T300" s="13"/>
      <c r="U300" s="13"/>
    </row>
    <row r="301" spans="1:21" ht="90" x14ac:dyDescent="0.2">
      <c r="A301" s="13" t="s">
        <v>37</v>
      </c>
      <c r="B301" s="13" t="str">
        <f>'CCAR Vertical Unique'!C28</f>
        <v>Documentation</v>
      </c>
      <c r="C301" s="30" t="str">
        <f>'CCAR Vertical Unique'!A28</f>
        <v>Develop common documentation standards and templates</v>
      </c>
      <c r="D301" s="30" t="str">
        <f>'CCAR Vertical Unique'!B28</f>
        <v>Documentation standards, procedures and templates across the documentation landscape</v>
      </c>
      <c r="E301" s="13" t="str">
        <f>'CCAR Vertical Unique'!D28</f>
        <v>Jon Watson</v>
      </c>
      <c r="F301" s="33" t="s">
        <v>390</v>
      </c>
      <c r="G301" s="13" t="str">
        <f>'CCAR Vertical Unique'!F28</f>
        <v>No</v>
      </c>
      <c r="H301" s="54" t="str">
        <f>'CCAR Vertical Unique'!G28</f>
        <v>For each document in the landscape, defined level of document granularity, type of descriptions required ((e.g., actions, processes, events), and type of explanation (e.g., analysis, decision-making / rationale)</v>
      </c>
      <c r="I301" s="60"/>
      <c r="J301" s="54" t="str">
        <f>'CCAR Vertical Unique'!I28</f>
        <v>Syndicate documentation standards with CCAR central team to ensure documentation standards are aligned with FRB expectations</v>
      </c>
      <c r="K301" s="60"/>
      <c r="L301" s="54" t="str">
        <f>'CCAR Vertical Unique'!K28</f>
        <v>Syndicated  / disseminated document standards with process owners witin workstreams</v>
      </c>
      <c r="M301" s="60"/>
      <c r="N301" s="13" t="str">
        <f>'CCAR Vertical Unique'!M28</f>
        <v>Adapted models and processes to ensure capture of documents to the established standards (e.g., altered granularity of models to ensure documentation granularity)</v>
      </c>
      <c r="O301" s="60"/>
      <c r="P301" s="13"/>
      <c r="Q301" s="60"/>
      <c r="R301" s="13" t="str">
        <f>'CCAR Vertical Unique'!Q28</f>
        <v>Medium</v>
      </c>
      <c r="S301" s="13" t="str">
        <f>'CCAR Vertical Unique'!R28</f>
        <v>Low</v>
      </c>
      <c r="T301" s="13"/>
      <c r="U301" s="13"/>
    </row>
    <row r="302" spans="1:21" ht="22.5" x14ac:dyDescent="0.2">
      <c r="A302" s="13" t="s">
        <v>37</v>
      </c>
      <c r="B302" s="13" t="str">
        <f>'CCAR Vertical Unique'!C29</f>
        <v>Documentation</v>
      </c>
      <c r="C302" s="30" t="str">
        <f>'CCAR Vertical Unique'!A29</f>
        <v>Develop common documentation standards and templates</v>
      </c>
      <c r="D302" s="30" t="str">
        <f>'CCAR Vertical Unique'!B29</f>
        <v>Developed a centralized inventory for documents, with clear organization scheme and owners attached</v>
      </c>
      <c r="E302" s="13" t="str">
        <f>'CCAR Vertical Unique'!D29</f>
        <v>Jon Watson</v>
      </c>
      <c r="F302" s="33" t="s">
        <v>390</v>
      </c>
      <c r="G302" s="13" t="str">
        <f>'CCAR Vertical Unique'!F29</f>
        <v>Yes</v>
      </c>
      <c r="H302" s="54" t="str">
        <f>'CCAR Vertical Unique'!G29</f>
        <v>Identified central storage warehouse for documents</v>
      </c>
      <c r="I302" s="60"/>
      <c r="J302" s="54" t="str">
        <f>'CCAR Vertical Unique'!I29</f>
        <v>Defined organization scheme for documents (e.g., by Y 14A line item, v. legal entity)</v>
      </c>
      <c r="K302" s="60"/>
      <c r="L302" s="54" t="str">
        <f>'CCAR Vertical Unique'!K29</f>
        <v>Defined ownership for each document in each category</v>
      </c>
      <c r="M302" s="60"/>
      <c r="N302" s="13" t="str">
        <f>'CCAR Vertical Unique'!M29</f>
        <v>Defined owner roles and responsibilities</v>
      </c>
      <c r="O302" s="60"/>
      <c r="P302" s="13" t="str">
        <f>'CCAR Vertical Unique'!O29</f>
        <v xml:space="preserve">Trained owners on orgnization scheme and inventory access </v>
      </c>
      <c r="Q302" s="60"/>
      <c r="R302" s="13" t="str">
        <f>'CCAR Vertical Unique'!Q29</f>
        <v>Medium</v>
      </c>
      <c r="S302" s="13" t="str">
        <f>'CCAR Vertical Unique'!R29</f>
        <v>Medium</v>
      </c>
      <c r="T302" s="13"/>
      <c r="U302" s="13"/>
    </row>
    <row r="303" spans="1:21" ht="56.25" x14ac:dyDescent="0.2">
      <c r="A303" s="13" t="s">
        <v>37</v>
      </c>
      <c r="B303" s="13" t="str">
        <f>'CCAR Vertical Unique'!C30</f>
        <v>Documentation</v>
      </c>
      <c r="C303" s="30" t="str">
        <f>'CCAR Vertical Unique'!A30</f>
        <v>Create centralized documentation aggregation and review process</v>
      </c>
      <c r="D303" s="30" t="str">
        <f>'CCAR Vertical Unique'!B30</f>
        <v>Detailed documentation hand-off process including calendar of hand-offs and dates</v>
      </c>
      <c r="E303" s="13" t="str">
        <f>'CCAR Vertical Unique'!D30</f>
        <v>Jon Watson</v>
      </c>
      <c r="F303" s="33" t="s">
        <v>390</v>
      </c>
      <c r="G303" s="13" t="str">
        <f>'CCAR Vertical Unique'!F30</f>
        <v>No</v>
      </c>
      <c r="H303" s="54" t="str">
        <f>'CCAR Vertical Unique'!G30</f>
        <v xml:space="preserve">Developed calendar of review and challenge sessions in line with </v>
      </c>
      <c r="I303" s="60"/>
      <c r="J303" s="54" t="str">
        <f>'CCAR Vertical Unique'!I30</f>
        <v>Defined steps in review process for incorporating feedback, correctionsm and controls to ensure evidence of review is incorporated</v>
      </c>
      <c r="K303" s="60"/>
      <c r="L303" s="54" t="str">
        <f>'CCAR Vertical Unique'!K30</f>
        <v xml:space="preserve">Mapped out detailed documentation hand-off process, including calendar of hand-offs and R&amp;C session, with dates for submission </v>
      </c>
      <c r="M303" s="60"/>
      <c r="N303" s="13"/>
      <c r="O303" s="60"/>
      <c r="P303" s="13"/>
      <c r="Q303" s="60"/>
      <c r="R303" s="13" t="str">
        <f>'CCAR Vertical Unique'!Q30</f>
        <v>Medium</v>
      </c>
      <c r="S303" s="13" t="str">
        <f>'CCAR Vertical Unique'!R30</f>
        <v>Low</v>
      </c>
      <c r="T303" s="13"/>
      <c r="U303" s="13"/>
    </row>
    <row r="304" spans="1:21" ht="33.75" x14ac:dyDescent="0.2">
      <c r="A304" s="13" t="s">
        <v>37</v>
      </c>
      <c r="B304" s="13" t="str">
        <f>'CCAR Vertical Unique'!C31</f>
        <v>Documentation</v>
      </c>
      <c r="C304" s="30" t="str">
        <f>'CCAR Vertical Unique'!A31</f>
        <v>Create centralized documentation aggregation and review process</v>
      </c>
      <c r="D304" s="30" t="str">
        <f>'CCAR Vertical Unique'!B31</f>
        <v>Established central oversight to own document aggregation</v>
      </c>
      <c r="E304" s="13" t="str">
        <f>'CCAR Vertical Unique'!D31</f>
        <v>Jon Watson</v>
      </c>
      <c r="F304" s="33" t="s">
        <v>390</v>
      </c>
      <c r="G304" s="13" t="str">
        <f>'CCAR Vertical Unique'!F31</f>
        <v>No</v>
      </c>
      <c r="H304" s="54" t="str">
        <f>'CCAR Vertical Unique'!G31</f>
        <v>Defined ownership of and accountability for  dcoumentation process</v>
      </c>
      <c r="I304" s="60"/>
      <c r="J304" s="54" t="str">
        <f>'CCAR Vertical Unique'!I31</f>
        <v>Assigned central team documentation liaisons in each core documentation area</v>
      </c>
      <c r="K304" s="60"/>
      <c r="L304" s="54"/>
      <c r="M304" s="60"/>
      <c r="N304" s="13"/>
      <c r="O304" s="60"/>
      <c r="P304" s="13"/>
      <c r="Q304" s="60"/>
      <c r="R304" s="13" t="str">
        <f>'CCAR Vertical Unique'!Q31</f>
        <v>Medium</v>
      </c>
      <c r="S304" s="13" t="str">
        <f>'CCAR Vertical Unique'!R31</f>
        <v>Medium</v>
      </c>
      <c r="T304" s="13"/>
      <c r="U304" s="13"/>
    </row>
    <row r="305" spans="1:21" ht="45" x14ac:dyDescent="0.2">
      <c r="A305" s="13" t="s">
        <v>37</v>
      </c>
      <c r="B305" s="13" t="str">
        <f>'CCAR Vertical Unique'!C32</f>
        <v>E2E process and controls</v>
      </c>
      <c r="C305" s="30" t="str">
        <f>'CCAR Vertical Unique'!A32</f>
        <v>Redesign and centralization of the CCAR end-to-end process</v>
      </c>
      <c r="D305" s="30" t="str">
        <f>'CCAR Vertical Unique'!B32</f>
        <v>Developed spreadsheet inventory and standardized controls</v>
      </c>
      <c r="E305" s="13" t="str">
        <f>'CCAR Vertical Unique'!D32</f>
        <v>Jon Watson</v>
      </c>
      <c r="F305" s="33" t="s">
        <v>390</v>
      </c>
      <c r="G305" s="13" t="str">
        <f>'CCAR Vertical Unique'!F32</f>
        <v>No</v>
      </c>
      <c r="H305" s="54" t="str">
        <f>'CCAR Vertical Unique'!G32</f>
        <v>Compiled list of all spreadsheets used in each CCAR process</v>
      </c>
      <c r="I305" s="60"/>
      <c r="J305" s="54" t="str">
        <f>'CCAR Vertical Unique'!I32</f>
        <v>Defined organization scheme for spreadsheets (e.g., by Y 14A line item, v. legal entity)</v>
      </c>
      <c r="K305" s="60"/>
      <c r="L305" s="54" t="str">
        <f>'CCAR Vertical Unique'!K32</f>
        <v>Assessed criticality of each spreadsheet for classification and prioritization</v>
      </c>
      <c r="M305" s="60"/>
      <c r="N305" s="13" t="str">
        <f>'CCAR Vertical Unique'!M32</f>
        <v>Identified, implemented and documented all required control points</v>
      </c>
      <c r="O305" s="60"/>
      <c r="P305" s="13" t="str">
        <f>'CCAR Vertical Unique'!O32</f>
        <v>Defined a minimum set of spreadsheet controls (e.g., password protection) and applied to all spreadsheets</v>
      </c>
      <c r="Q305" s="60"/>
      <c r="R305" s="13" t="str">
        <f>'CCAR Vertical Unique'!Q32</f>
        <v>High</v>
      </c>
      <c r="S305" s="13" t="str">
        <f>'CCAR Vertical Unique'!R32</f>
        <v>High</v>
      </c>
      <c r="T305" s="13"/>
      <c r="U305" s="13"/>
    </row>
    <row r="306" spans="1:21" ht="56.25" x14ac:dyDescent="0.2">
      <c r="A306" s="13" t="s">
        <v>37</v>
      </c>
      <c r="B306" s="13" t="str">
        <f>'CCAR Vertical Unique'!C33</f>
        <v>E2E process and controls</v>
      </c>
      <c r="C306" s="30" t="str">
        <f>'CCAR Vertical Unique'!A33</f>
        <v>Restructure CCAR organization and improve staffing</v>
      </c>
      <c r="D306" s="30" t="str">
        <f>'CCAR Vertical Unique'!B33</f>
        <v>Centralized oversight and execution of CCAR cycle run process within CCAR workstream</v>
      </c>
      <c r="E306" s="13" t="str">
        <f>'CCAR Vertical Unique'!D33</f>
        <v>Jon Watson</v>
      </c>
      <c r="F306" s="33" t="s">
        <v>390</v>
      </c>
      <c r="G306" s="13" t="str">
        <f>'CCAR Vertical Unique'!F33</f>
        <v>No</v>
      </c>
      <c r="H306" s="54" t="str">
        <f>'CCAR Vertical Unique'!G33</f>
        <v>Established oversight governance, i.e., CCAR leadership / oversight, decision-making, reporting lines, and escalation process</v>
      </c>
      <c r="I306" s="60"/>
      <c r="J306" s="54" t="str">
        <f>'CCAR Vertical Unique'!I33</f>
        <v>Defined responsibilities of oversight team (e.g., process design, change management and issue tracking)</v>
      </c>
      <c r="K306" s="60"/>
      <c r="L306" s="54"/>
      <c r="M306" s="60"/>
      <c r="N306" s="13"/>
      <c r="O306" s="60"/>
      <c r="P306" s="13"/>
      <c r="Q306" s="60"/>
      <c r="R306" s="13" t="str">
        <f>'CCAR Vertical Unique'!Q33</f>
        <v>High</v>
      </c>
      <c r="S306" s="13" t="str">
        <f>'CCAR Vertical Unique'!R33</f>
        <v>High</v>
      </c>
      <c r="T306" s="13"/>
      <c r="U306" s="13"/>
    </row>
    <row r="307" spans="1:21" ht="56.25" x14ac:dyDescent="0.2">
      <c r="A307" s="13" t="s">
        <v>37</v>
      </c>
      <c r="B307" s="13" t="str">
        <f>'CCAR Vertical Unique'!C34</f>
        <v>E2E process and controls</v>
      </c>
      <c r="C307" s="30" t="str">
        <f>'CCAR Vertical Unique'!A34</f>
        <v>Restructure CCAR organization and improve staffing</v>
      </c>
      <c r="D307" s="30" t="str">
        <f>'CCAR Vertical Unique'!B34</f>
        <v>Implemented change management process led by dedicated team</v>
      </c>
      <c r="E307" s="13" t="str">
        <f>'CCAR Vertical Unique'!D34</f>
        <v>Jon Watson</v>
      </c>
      <c r="F307" s="33" t="s">
        <v>390</v>
      </c>
      <c r="G307" s="13" t="str">
        <f>'CCAR Vertical Unique'!F34</f>
        <v>No</v>
      </c>
      <c r="H307" s="54" t="str">
        <f>'CCAR Vertical Unique'!G34</f>
        <v>Defined change management team responsibilities: identification and documentation of changes and required controls</v>
      </c>
      <c r="I307" s="60"/>
      <c r="J307" s="54" t="str">
        <f>'CCAR Vertical Unique'!I34</f>
        <v>Defined process for managing changes and internal controls</v>
      </c>
      <c r="K307" s="60"/>
      <c r="L307" s="54" t="str">
        <f>'CCAR Vertical Unique'!K34</f>
        <v>Established ownership / leadership of change management process</v>
      </c>
      <c r="M307" s="60"/>
      <c r="N307" s="13"/>
      <c r="O307" s="60"/>
      <c r="P307" s="13"/>
      <c r="Q307" s="60"/>
      <c r="R307" s="13" t="str">
        <f>'CCAR Vertical Unique'!Q34</f>
        <v>High</v>
      </c>
      <c r="S307" s="13" t="str">
        <f>'CCAR Vertical Unique'!R34</f>
        <v>High</v>
      </c>
      <c r="T307" s="13"/>
      <c r="U307" s="13"/>
    </row>
    <row r="308" spans="1:21" ht="56.25" x14ac:dyDescent="0.2">
      <c r="A308" s="13" t="s">
        <v>37</v>
      </c>
      <c r="B308" s="13" t="str">
        <f>'CCAR Vertical Unique'!C35</f>
        <v>E2E process and controls</v>
      </c>
      <c r="C308" s="30" t="str">
        <f>'CCAR Vertical Unique'!A35</f>
        <v>Develop new internal controls framework and testing procedures</v>
      </c>
      <c r="D308" s="30" t="str">
        <f>'CCAR Vertical Unique'!B35</f>
        <v>Developed an enhanced internal controls framework and testing plan</v>
      </c>
      <c r="E308" s="13" t="str">
        <f>'CCAR Vertical Unique'!D35</f>
        <v>Jon Watson</v>
      </c>
      <c r="F308" s="33" t="s">
        <v>390</v>
      </c>
      <c r="G308" s="13" t="str">
        <f>'CCAR Vertical Unique'!F35</f>
        <v>No</v>
      </c>
      <c r="H308" s="54" t="str">
        <f>'CCAR Vertical Unique'!G35</f>
        <v xml:space="preserve">Defined CCAR requirements for internal controls </v>
      </c>
      <c r="I308" s="60"/>
      <c r="J308" s="54" t="str">
        <f>'CCAR Vertical Unique'!I35</f>
        <v>Defined critical control points across CCAR cycle run process</v>
      </c>
      <c r="K308" s="60"/>
      <c r="L308" s="54" t="str">
        <f>'CCAR Vertical Unique'!K35</f>
        <v>Developed materiality assessment for internal control points</v>
      </c>
      <c r="M308" s="60"/>
      <c r="N308" s="13" t="str">
        <f>'CCAR Vertical Unique'!M35</f>
        <v>Created a governance mechanism to ensure that all control points used in the capital planning process are graded for materiality</v>
      </c>
      <c r="O308" s="60"/>
      <c r="P308" s="13" t="str">
        <f>'CCAR Vertical Unique'!O35</f>
        <v>Ensured robust design and testing of controls within material spreadsheets</v>
      </c>
      <c r="Q308" s="60"/>
      <c r="R308" s="13" t="str">
        <f>'CCAR Vertical Unique'!Q35</f>
        <v>Medium</v>
      </c>
      <c r="S308" s="13" t="str">
        <f>'CCAR Vertical Unique'!R35</f>
        <v>Low</v>
      </c>
      <c r="T308" s="13"/>
      <c r="U308" s="13"/>
    </row>
    <row r="309" spans="1:21" ht="33.75" x14ac:dyDescent="0.2">
      <c r="A309" s="13" t="s">
        <v>37</v>
      </c>
      <c r="B309" s="13" t="str">
        <f>'CCAR Vertical Unique'!C36</f>
        <v>E2E process and controls</v>
      </c>
      <c r="C309" s="30" t="str">
        <f>'CCAR Vertical Unique'!A36</f>
        <v>Develop new internal controls framework and testing procedures</v>
      </c>
      <c r="D309" s="30" t="str">
        <f>'CCAR Vertical Unique'!B36</f>
        <v>Implemented internal controls across critical control points</v>
      </c>
      <c r="E309" s="13" t="str">
        <f>'CCAR Vertical Unique'!D36</f>
        <v>Jon Watson</v>
      </c>
      <c r="F309" s="33" t="s">
        <v>390</v>
      </c>
      <c r="G309" s="13" t="str">
        <f>'CCAR Vertical Unique'!F36</f>
        <v>Yes</v>
      </c>
      <c r="H309" s="54" t="str">
        <f>'CCAR Vertical Unique'!G36</f>
        <v>All material controls implemented</v>
      </c>
      <c r="I309" s="60"/>
      <c r="J309" s="54" t="str">
        <f>'CCAR Vertical Unique'!I36</f>
        <v>All remaining controls implemented</v>
      </c>
      <c r="K309" s="60"/>
      <c r="L309" s="54"/>
      <c r="M309" s="60"/>
      <c r="N309" s="13"/>
      <c r="O309" s="60"/>
      <c r="P309" s="13" t="str">
        <f>'CCAR Vertical Unique'!O36</f>
        <v>Engaged external advisors to supplement internal teams in oversight and execution</v>
      </c>
      <c r="Q309" s="60"/>
      <c r="R309" s="13" t="str">
        <f>'CCAR Vertical Unique'!Q36</f>
        <v>High</v>
      </c>
      <c r="S309" s="13" t="str">
        <f>'CCAR Vertical Unique'!R36</f>
        <v>High</v>
      </c>
      <c r="T309" s="13"/>
      <c r="U309" s="13"/>
    </row>
    <row r="310" spans="1:21" ht="33.75" x14ac:dyDescent="0.2">
      <c r="A310" s="13" t="s">
        <v>37</v>
      </c>
      <c r="B310" s="13" t="str">
        <f>'CCAR Vertical Unique'!C37</f>
        <v>E2E process and controls</v>
      </c>
      <c r="C310" s="30" t="str">
        <f>'CCAR Vertical Unique'!A37</f>
        <v>Develop new internal controls framework and testing procedures</v>
      </c>
      <c r="D310" s="30" t="str">
        <f>'CCAR Vertical Unique'!B37</f>
        <v>Designed and enforced governance structure to ensure consistent implementation of controls mechanisms</v>
      </c>
      <c r="E310" s="13" t="str">
        <f>'CCAR Vertical Unique'!D37</f>
        <v>Jon Watson</v>
      </c>
      <c r="F310" s="33" t="s">
        <v>390</v>
      </c>
      <c r="G310" s="13" t="str">
        <f>'CCAR Vertical Unique'!F37</f>
        <v>No</v>
      </c>
      <c r="H310" s="54" t="str">
        <f>'CCAR Vertical Unique'!G37</f>
        <v>Defined clear ownership of controls and review and challenge processes</v>
      </c>
      <c r="I310" s="60"/>
      <c r="J310" s="54" t="str">
        <f>'CCAR Vertical Unique'!I37</f>
        <v xml:space="preserve">Developed hand-off calendar with sign-off for audit and review tasks </v>
      </c>
      <c r="K310" s="60"/>
      <c r="L310" s="54"/>
      <c r="M310" s="60"/>
      <c r="N310" s="13"/>
      <c r="O310" s="60"/>
      <c r="P310" s="13"/>
      <c r="Q310" s="60"/>
      <c r="R310" s="13" t="str">
        <f>'CCAR Vertical Unique'!Q37</f>
        <v>Medium</v>
      </c>
      <c r="S310" s="13" t="str">
        <f>'CCAR Vertical Unique'!R37</f>
        <v>High</v>
      </c>
      <c r="T310" s="13"/>
      <c r="U310" s="13"/>
    </row>
    <row r="311" spans="1:21" ht="33.75" x14ac:dyDescent="0.2">
      <c r="A311" s="13" t="s">
        <v>37</v>
      </c>
      <c r="B311" s="13" t="str">
        <f>'CCAR Vertical Unique'!C38</f>
        <v>E2E process and controls</v>
      </c>
      <c r="C311" s="30" t="str">
        <f>'CCAR Vertical Unique'!A38</f>
        <v>Effective process for aggreagating estimates of loss revenue</v>
      </c>
      <c r="D311" s="30" t="str">
        <f>'CCAR Vertical Unique'!B38</f>
        <v>Updated IT infrastructure for generation and aggregation of loss estimates</v>
      </c>
      <c r="E311" s="13" t="str">
        <f>'CCAR Vertical Unique'!D38</f>
        <v>Jon Watson</v>
      </c>
      <c r="F311" s="33" t="s">
        <v>390</v>
      </c>
      <c r="G311" s="13" t="str">
        <f>'CCAR Vertical Unique'!F38</f>
        <v>Yes</v>
      </c>
      <c r="H311" s="54" t="str">
        <f>'CCAR Vertical Unique'!G38</f>
        <v xml:space="preserve">Developed customized SAS aggreation tool for loss and PPNR forecasts </v>
      </c>
      <c r="I311" s="60"/>
      <c r="J311" s="54" t="str">
        <f>'CCAR Vertical Unique'!I38</f>
        <v>Reconciled as of data set</v>
      </c>
      <c r="K311" s="60"/>
      <c r="L311" s="54" t="str">
        <f>'CCAR Vertical Unique'!K38</f>
        <v xml:space="preserve">Partially implemented Moody's Scenario Analyzer </v>
      </c>
      <c r="M311" s="60"/>
      <c r="N311" s="13" t="str">
        <f>'CCAR Vertical Unique'!M38</f>
        <v>Increased granularily of forecasts (e.g., by business line / unit) in SAS</v>
      </c>
      <c r="O311" s="60"/>
      <c r="P311" s="13"/>
      <c r="Q311" s="60"/>
      <c r="R311" s="13" t="str">
        <f>'CCAR Vertical Unique'!Q38</f>
        <v>High</v>
      </c>
      <c r="S311" s="13" t="str">
        <f>'CCAR Vertical Unique'!R38</f>
        <v>High</v>
      </c>
      <c r="T311" s="13"/>
      <c r="U311" s="13"/>
    </row>
    <row r="312" spans="1:21" ht="67.5" x14ac:dyDescent="0.2">
      <c r="A312" s="13" t="s">
        <v>28</v>
      </c>
      <c r="B312" s="13"/>
      <c r="C312" s="30" t="str">
        <f>'Model Development'!A5</f>
        <v>In partnership with MRMG, promulgate an Enterprise Model Policy that includes standards for: Data, Model development, Documentation, Testing and implementation, Validations, Monitoring, Approvals, Provisional approvals, Operating controls, Model changes, and Third party products and services</v>
      </c>
      <c r="D312" s="30" t="str">
        <f>'Model Development'!B5</f>
        <v>Develop an Enterprise Model Policy</v>
      </c>
      <c r="E312" s="13" t="str">
        <f>'Model Development'!C5</f>
        <v xml:space="preserve"> Alex Silloway and Rafic Fahs</v>
      </c>
      <c r="F312" s="13" t="str">
        <f>'Model Development'!D5</f>
        <v>Thu 7/2/2015</v>
      </c>
      <c r="G312" s="13" t="str">
        <f>'Model Development'!E5</f>
        <v>No</v>
      </c>
      <c r="H312" s="30" t="str">
        <f>'Model Development'!F5</f>
        <v>Enterprise Model Policy COMPLETE and APPROVED at CART Leadership (to include Standards, Roles &amp; Responsibilities, and a gap analysis  against SR Letter 11-7)</v>
      </c>
      <c r="I312" s="13" t="str">
        <f>'Model Development'!G5</f>
        <v>Thu 7/16/2015</v>
      </c>
      <c r="J312" s="30" t="str">
        <f>'Model Development'!H5</f>
        <v xml:space="preserve">Communication of the Enterprise Model Policy DISTRIBUTED company wide and train Model Owners, Model Developers, Model Validators and Model User </v>
      </c>
      <c r="K312" s="13" t="str">
        <f>'Model Development'!I5</f>
        <v>Thu 9/3/2015</v>
      </c>
      <c r="L312" s="30" t="str">
        <f>'Model Development'!J5</f>
        <v>Draft procedures re: Enterprise Model Policy COMPLETE and APPROVED at Working Group (to reinforce the application of the Enterprise Model Policy for Model Developers)</v>
      </c>
      <c r="M312" s="13" t="str">
        <f>'Model Development'!K5</f>
        <v>Thu 9/3/2015</v>
      </c>
      <c r="N312" s="30"/>
      <c r="O312" s="13"/>
      <c r="P312" s="30"/>
      <c r="Q312" s="13"/>
      <c r="R312" s="13" t="str">
        <f>'Model Development'!P5</f>
        <v>Low</v>
      </c>
      <c r="S312" s="13" t="str">
        <f>'Model Development'!Q5</f>
        <v>Low</v>
      </c>
      <c r="T312" s="13" t="str">
        <f>'Model Development'!R5</f>
        <v>Yes</v>
      </c>
      <c r="U312" s="30" t="str">
        <f>'Model Development'!S5</f>
        <v xml:space="preserve">Resources required: consulting company to do benchmark analysis and gap assessment versus SR Letter 11-7 </v>
      </c>
    </row>
    <row r="313" spans="1:21" ht="123.75" x14ac:dyDescent="0.2">
      <c r="A313" s="13" t="s">
        <v>28</v>
      </c>
      <c r="B313" s="13"/>
      <c r="C313" s="30" t="str">
        <f>'Model Development'!A6</f>
        <v>Review, and modify if needed, working group charters</v>
      </c>
      <c r="D313" s="30" t="str">
        <f>'Model Development'!B6</f>
        <v>Working group charters</v>
      </c>
      <c r="E313" s="13" t="str">
        <f>'Model Development'!C6</f>
        <v>Alex Silloway</v>
      </c>
      <c r="F313" s="13" t="str">
        <f>'Model Development'!D6</f>
        <v>Thu 7/2/2015</v>
      </c>
      <c r="G313" s="13" t="str">
        <f>'Model Development'!E6</f>
        <v>No</v>
      </c>
      <c r="H313" s="30" t="str">
        <f>'Model Development'!F6</f>
        <v>Existing governance MAPPED and APPROVED (to include the following topics: Alignment on Data for Model Development, Documentation, Testing and implementation, Validations, Monitoring, Model Approvals, Provisional approvals, Operating controls, Model changes, and Third party products and services)</v>
      </c>
      <c r="I313" s="13" t="str">
        <f>'Model Development'!G6</f>
        <v>Fri 6/19/2015</v>
      </c>
      <c r="J313" s="30" t="str">
        <f>'Model Development'!H6</f>
        <v>Charters UPDATED and COMPLETE and APPROVED at CART Leadership</v>
      </c>
      <c r="K313" s="13" t="str">
        <f>'Model Development'!I6</f>
        <v>Thu 7/2/2015</v>
      </c>
      <c r="L313" s="30" t="str">
        <f>'Model Development'!J6</f>
        <v>Implement new charters within all working groups</v>
      </c>
      <c r="M313" s="13" t="str">
        <f>'Model Development'!K6</f>
        <v>Thu 7/2/2015</v>
      </c>
      <c r="N313" s="30"/>
      <c r="O313" s="13"/>
      <c r="P313" s="30"/>
      <c r="Q313" s="13"/>
      <c r="R313" s="13" t="str">
        <f>'Model Development'!P6</f>
        <v>Low</v>
      </c>
      <c r="S313" s="13" t="str">
        <f>'Model Development'!Q6</f>
        <v>Low</v>
      </c>
      <c r="T313" s="13" t="str">
        <f>'Model Development'!R6</f>
        <v>No</v>
      </c>
      <c r="U313" s="30">
        <f>'Model Development'!S6</f>
        <v>0</v>
      </c>
    </row>
    <row r="314" spans="1:21" ht="56.25" x14ac:dyDescent="0.2">
      <c r="A314" s="13" t="s">
        <v>28</v>
      </c>
      <c r="B314" s="13"/>
      <c r="C314" s="30" t="str">
        <f>'Model Development'!A7</f>
        <v>Ensure model performance monitoring reports are being regularly generated for all tier 1 models</v>
      </c>
      <c r="D314" s="30" t="str">
        <f>'Model Development'!B7</f>
        <v>Model Performance Monitoring report for all tier 1 models</v>
      </c>
      <c r="E314" s="13" t="str">
        <f>'Model Development'!C7</f>
        <v>Alex Silloway</v>
      </c>
      <c r="F314" s="13" t="str">
        <f>'Model Development'!D7</f>
        <v>Thu 7/2/2015</v>
      </c>
      <c r="G314" s="13" t="str">
        <f>'Model Development'!E7</f>
        <v>No</v>
      </c>
      <c r="H314" s="30" t="str">
        <f>'Model Development'!F7</f>
        <v>Receive from MRM final inventory of all tier 1 models</v>
      </c>
      <c r="I314" s="13" t="str">
        <f>'Model Development'!G7</f>
        <v>Mon 6/1/2015</v>
      </c>
      <c r="J314" s="30" t="str">
        <f>'Model Development'!H7</f>
        <v>All tier 1 models not included on the model performance monitoring report prioritized &amp; ADDED</v>
      </c>
      <c r="K314" s="13" t="str">
        <f>'Model Development'!I7</f>
        <v>Fri 6/19/2015</v>
      </c>
      <c r="L314" s="30" t="str">
        <f>'Model Development'!J7</f>
        <v>Procedures COMPLETE establishing routines to ensure model performance monitoring reports are being regularly generated for all tier 1 models</v>
      </c>
      <c r="M314" s="13" t="str">
        <f>'Model Development'!K7</f>
        <v>Thu 7/2/2015</v>
      </c>
      <c r="N314" s="30"/>
      <c r="O314" s="13"/>
      <c r="P314" s="30"/>
      <c r="Q314" s="13"/>
      <c r="R314" s="13" t="str">
        <f>'Model Development'!P7</f>
        <v>Medium</v>
      </c>
      <c r="S314" s="13" t="str">
        <f>'Model Development'!Q7</f>
        <v>Medium</v>
      </c>
      <c r="T314" s="13" t="str">
        <f>'Model Development'!R7</f>
        <v>No</v>
      </c>
      <c r="U314" s="30">
        <f>'Model Development'!S7</f>
        <v>0</v>
      </c>
    </row>
    <row r="315" spans="1:21" ht="56.25" x14ac:dyDescent="0.2">
      <c r="A315" s="13" t="s">
        <v>28</v>
      </c>
      <c r="B315" s="13"/>
      <c r="C315" s="30" t="str">
        <f>'Model Development'!A8</f>
        <v>Define a Model Development organizational structure that establishes clear lines of control between SHUSA and LOBs</v>
      </c>
      <c r="D315" s="30" t="str">
        <f>'Model Development'!B8</f>
        <v>Model Development Organizational Structure</v>
      </c>
      <c r="E315" s="13" t="str">
        <f>'Model Development'!C8</f>
        <v>Alex Silloway</v>
      </c>
      <c r="F315" s="13" t="str">
        <f>'Model Development'!D8</f>
        <v>Thu 7/2/2015</v>
      </c>
      <c r="G315" s="13" t="str">
        <f>'Model Development'!E8</f>
        <v>No</v>
      </c>
      <c r="H315" s="30" t="str">
        <f>'Model Development'!F8</f>
        <v>Scope and roles &amp; responsibilities for SHUSA Model Development group (with detailed lines of control btwn SHUSA &amp; LOBs) COMPLETE</v>
      </c>
      <c r="I315" s="13" t="str">
        <f>'Model Development'!G8</f>
        <v>Thu 7/2/2015</v>
      </c>
      <c r="J315" s="30" t="str">
        <f>'Model Development'!H8</f>
        <v>Model Dev Organizational Structure COMPLETE and APPROVED at CART Leadership</v>
      </c>
      <c r="K315" s="13" t="str">
        <f>'Model Development'!I8</f>
        <v>Thu 7/2/2015</v>
      </c>
      <c r="L315" s="30"/>
      <c r="M315" s="13"/>
      <c r="N315" s="30"/>
      <c r="O315" s="13"/>
      <c r="P315" s="30"/>
      <c r="Q315" s="13"/>
      <c r="R315" s="13" t="str">
        <f>'Model Development'!P8</f>
        <v>Low</v>
      </c>
      <c r="S315" s="13" t="str">
        <f>'Model Development'!Q8</f>
        <v>Low</v>
      </c>
      <c r="T315" s="13" t="str">
        <f>'Model Development'!R8</f>
        <v>Yes</v>
      </c>
      <c r="U315" s="30" t="str">
        <f>'Model Development'!S8</f>
        <v>Model Development resources pending Organizational Structure design</v>
      </c>
    </row>
    <row r="316" spans="1:21" ht="45" x14ac:dyDescent="0.2">
      <c r="A316" s="13" t="s">
        <v>28</v>
      </c>
      <c r="B316" s="13"/>
      <c r="C316" s="30" t="str">
        <f>'Model Development'!A9</f>
        <v>Standardized skills assessments for senior analysts and managers</v>
      </c>
      <c r="D316" s="30" t="str">
        <f>'Model Development'!B9</f>
        <v>Standardized job descriptions across SHUSA</v>
      </c>
      <c r="E316" s="13" t="str">
        <f>'Model Development'!C9</f>
        <v xml:space="preserve">Alex Silloway </v>
      </c>
      <c r="F316" s="13" t="str">
        <f>'Model Development'!D9</f>
        <v>Thu 7/2/2015</v>
      </c>
      <c r="G316" s="13" t="str">
        <f>'Model Development'!E9</f>
        <v>No</v>
      </c>
      <c r="H316" s="30" t="str">
        <f>'Model Development'!F9</f>
        <v>Existing job descriptions for Model Development across SHUSA MAPPED</v>
      </c>
      <c r="I316" s="13" t="str">
        <f>'Model Development'!G9</f>
        <v>Mon 6/8/2015</v>
      </c>
      <c r="J316" s="30" t="str">
        <f>'Model Development'!H9</f>
        <v>Organization and HR job descriptions for Model Development across SHUSA reviewed with HR and APPROVED</v>
      </c>
      <c r="K316" s="13" t="str">
        <f>'Model Development'!I9</f>
        <v>Thu 7/2/2015</v>
      </c>
      <c r="L316" s="30" t="str">
        <f>'Model Development'!J9</f>
        <v>New job descriptions for existing Model Development employess COMMUNICATED / SOCIALIZED across SHUSA</v>
      </c>
      <c r="M316" s="13" t="str">
        <f>'Model Development'!K9</f>
        <v>Thu 7/2/2015</v>
      </c>
      <c r="N316" s="30"/>
      <c r="O316" s="13"/>
      <c r="P316" s="30"/>
      <c r="Q316" s="13"/>
      <c r="R316" s="13" t="str">
        <f>'Model Development'!P9</f>
        <v>Low</v>
      </c>
      <c r="S316" s="13" t="str">
        <f>'Model Development'!Q9</f>
        <v>Low</v>
      </c>
      <c r="T316" s="13" t="str">
        <f>'Model Development'!R9</f>
        <v>Yes</v>
      </c>
      <c r="U316" s="30" t="str">
        <f>'Model Development'!S9</f>
        <v>Resouces: Pending revised grade and comp for new Job Descriptions</v>
      </c>
    </row>
    <row r="317" spans="1:21" ht="56.25" x14ac:dyDescent="0.2">
      <c r="A317" s="13" t="s">
        <v>28</v>
      </c>
      <c r="B317" s="13"/>
      <c r="C317" s="30" t="str">
        <f>'Model Development'!A10</f>
        <v>Assess recruiting needs and begin recruiting of qualified FTEs</v>
      </c>
      <c r="D317" s="30" t="str">
        <f>'Model Development'!B10</f>
        <v>New and existing resource requirement and recruitment plan</v>
      </c>
      <c r="E317" s="13" t="str">
        <f>'Model Development'!C10</f>
        <v>Alex Silloway</v>
      </c>
      <c r="F317" s="13" t="str">
        <f>'Model Development'!D10</f>
        <v>Fri 7/31/2015</v>
      </c>
      <c r="G317" s="13" t="str">
        <f>'Model Development'!E10</f>
        <v>No</v>
      </c>
      <c r="H317" s="30" t="str">
        <f>'Model Development'!F10</f>
        <v>Comprehensive staffing assessment conducted and COMPLETE (determines skills, capabilities and areas of expertise)</v>
      </c>
      <c r="I317" s="13" t="str">
        <f>'Model Development'!G10</f>
        <v>Fri 6/19/2015</v>
      </c>
      <c r="J317" s="30" t="str">
        <f>'Model Development'!H10</f>
        <v>Gap analysis between staffing assessment and model landscape COMPLETE</v>
      </c>
      <c r="K317" s="13" t="str">
        <f>'Model Development'!I10</f>
        <v>Thu 6/25/2015</v>
      </c>
      <c r="L317" s="30" t="str">
        <f>'Model Development'!J10</f>
        <v>New hiring plan defined and APPROVED at CART Leadership</v>
      </c>
      <c r="M317" s="13" t="str">
        <f>'Model Development'!K10</f>
        <v>Thu 6/25/2015</v>
      </c>
      <c r="N317" s="30"/>
      <c r="O317" s="13"/>
      <c r="P317" s="30"/>
      <c r="Q317" s="13"/>
      <c r="R317" s="13" t="str">
        <f>'Model Development'!P10</f>
        <v>Low</v>
      </c>
      <c r="S317" s="13" t="str">
        <f>'Model Development'!Q10</f>
        <v>Low</v>
      </c>
      <c r="T317" s="13" t="str">
        <f>'Model Development'!R10</f>
        <v>Yes</v>
      </c>
      <c r="U317" s="30" t="str">
        <f>'Model Development'!S10</f>
        <v>Resouces: Pending idetification of resource needs outside of Model Development group (resource of Model Development group already identified together with the definition of the new Organization Structure)</v>
      </c>
    </row>
    <row r="318" spans="1:21" ht="22.5" x14ac:dyDescent="0.2">
      <c r="A318" s="13" t="s">
        <v>28</v>
      </c>
      <c r="B318" s="13"/>
      <c r="C318" s="30" t="str">
        <f>'Model Development'!A11</f>
        <v>Introduce Professional Qualification Standards (PQS) at the SHUSA level</v>
      </c>
      <c r="D318" s="30" t="str">
        <f>'Model Development'!B11</f>
        <v>Professional Qualification Standards (PQS) at the SHUSA level</v>
      </c>
      <c r="E318" s="13" t="str">
        <f>'Model Development'!C11</f>
        <v>Alex Silloway</v>
      </c>
      <c r="F318" s="13" t="str">
        <f>'Model Development'!D11</f>
        <v>Thu 10/29/2015</v>
      </c>
      <c r="G318" s="13" t="str">
        <f>'Model Development'!E11</f>
        <v>No</v>
      </c>
      <c r="H318" s="30" t="str">
        <f>'Model Development'!F11</f>
        <v>PQS at SHUSA COMPLETE and APPROVED</v>
      </c>
      <c r="I318" s="13" t="str">
        <f>'Model Development'!G11</f>
        <v>Thu 10/29/2015</v>
      </c>
      <c r="J318" s="30" t="str">
        <f>'Model Development'!H11</f>
        <v>Training and Implementation plan COMPLETE and APPROVED</v>
      </c>
      <c r="K318" s="13" t="str">
        <f>'Model Development'!I11</f>
        <v>Thu 10/29/2015</v>
      </c>
      <c r="L318" s="30"/>
      <c r="M318" s="13"/>
      <c r="N318" s="30"/>
      <c r="O318" s="13"/>
      <c r="P318" s="30"/>
      <c r="Q318" s="13"/>
      <c r="R318" s="13" t="str">
        <f>'Model Development'!P11</f>
        <v>Medium</v>
      </c>
      <c r="S318" s="13" t="str">
        <f>'Model Development'!Q11</f>
        <v>Medium</v>
      </c>
      <c r="T318" s="13" t="str">
        <f>'Model Development'!R11</f>
        <v>Yes</v>
      </c>
      <c r="U318" s="30" t="str">
        <f>'Model Development'!S11</f>
        <v>May need assistance with systems support</v>
      </c>
    </row>
    <row r="319" spans="1:21" ht="78.75" x14ac:dyDescent="0.2">
      <c r="A319" s="13" t="s">
        <v>28</v>
      </c>
      <c r="B319" s="13"/>
      <c r="C319" s="30" t="str">
        <f>'Model Development'!A12</f>
        <v>Model Reference Library:
- Establish a Model Reference Library of modeling procedures, standardized reporting templates, best practices, and other support materials to assist in the management of mathematical models
- Populate the Model Reference Library with at least one “Gold Standard” document</v>
      </c>
      <c r="D319" s="30" t="str">
        <f>'Model Development'!B12</f>
        <v>Model Reference Library</v>
      </c>
      <c r="E319" s="13" t="str">
        <f>'Model Development'!C12</f>
        <v>Alex Silloway</v>
      </c>
      <c r="F319" s="13" t="str">
        <f>'Model Development'!D12</f>
        <v>Thu 10/29/2015</v>
      </c>
      <c r="G319" s="13" t="str">
        <f>'Model Development'!E12</f>
        <v>No</v>
      </c>
      <c r="H319" s="30" t="str">
        <f>'Model Development'!F12</f>
        <v>Model Reference Library DEFINED (to include modeling procedures, standardized reporting templates, best practices, and other support materials to assist in the management of models)</v>
      </c>
      <c r="I319" s="13" t="str">
        <f>'Model Development'!G12</f>
        <v>Thu 10/29/2015</v>
      </c>
      <c r="J319" s="30" t="str">
        <f>'Model Development'!H12</f>
        <v>Model Reference Library POPULATED (includes X "Gold Standard” documents)</v>
      </c>
      <c r="K319" s="13" t="str">
        <f>'Model Development'!I12</f>
        <v>Thu 10/29/2015</v>
      </c>
      <c r="L319" s="30" t="str">
        <f>'Model Development'!J12</f>
        <v xml:space="preserve">Model Reference Library SHARED company-wide </v>
      </c>
      <c r="M319" s="13" t="str">
        <f>'Model Development'!K12</f>
        <v>Thu 10/29/2015</v>
      </c>
      <c r="N319" s="30" t="str">
        <f>'Model Development'!L12</f>
        <v>Training Plan COMPLETE, APPROVED and IMPLEMENTED</v>
      </c>
      <c r="O319" s="13" t="str">
        <f>'Model Development'!M12</f>
        <v>Thu 10/29/2015</v>
      </c>
      <c r="P319" s="30"/>
      <c r="Q319" s="13"/>
      <c r="R319" s="13" t="str">
        <f>'Model Development'!P12</f>
        <v>Low</v>
      </c>
      <c r="S319" s="13" t="str">
        <f>'Model Development'!Q12</f>
        <v>Low</v>
      </c>
      <c r="T319" s="13" t="str">
        <f>'Model Development'!R12</f>
        <v>Yes</v>
      </c>
      <c r="U319" s="30" t="str">
        <f>'Model Development'!S12</f>
        <v>Vendor may be needed to develop training plan and assist with inventory</v>
      </c>
    </row>
    <row r="320" spans="1:21" ht="90" x14ac:dyDescent="0.2">
      <c r="A320" s="13" t="s">
        <v>28</v>
      </c>
      <c r="B320" s="13"/>
      <c r="C320" s="30" t="str">
        <f>'Model Development'!A13</f>
        <v>Model Landascape:
- Confirm Model inventory 
- Assign model risk tiers (in alignment with new tiering system)
- Assess model performance
- Identify non-existent BAU models
- Prioritize 
- Validate or redevelop as necessary</v>
      </c>
      <c r="D320" s="30" t="str">
        <f>'Model Development'!B13</f>
        <v>2015 &amp; 2016 Model Landascape</v>
      </c>
      <c r="E320" s="13" t="str">
        <f>'Model Development'!C13</f>
        <v>Alex Silloway and Rafic Fahs</v>
      </c>
      <c r="F320" s="13" t="str">
        <f>'Model Development'!D13</f>
        <v>Fri 7/31/2015</v>
      </c>
      <c r="G320" s="13" t="str">
        <f>'Model Development'!E13</f>
        <v>Yes</v>
      </c>
      <c r="H320" s="30" t="str">
        <f>'Model Development'!F13</f>
        <v>Model Inventory CONFIRMED</v>
      </c>
      <c r="I320" s="13" t="str">
        <f>'Model Development'!G13</f>
        <v>Mon 6/8/2015</v>
      </c>
      <c r="J320" s="30" t="str">
        <f>'Model Development'!H13</f>
        <v>Model Risk Tiers ASSIGNED / COMPLETE</v>
      </c>
      <c r="K320" s="13" t="str">
        <f>'Model Development'!I13</f>
        <v>Mon 6/15/2015</v>
      </c>
      <c r="L320" s="30" t="str">
        <f>'Model Development'!J13</f>
        <v>Model development Prioritization COMPLETE</v>
      </c>
      <c r="M320" s="13" t="str">
        <f>'Model Development'!K13</f>
        <v>Mon 6/15/2015</v>
      </c>
      <c r="N320" s="30" t="str">
        <f>'Model Development'!L13</f>
        <v>Go-forward Model Development Strategy COMPLETE (outlining the Development, validation or redevelopment of models wherever necessary)</v>
      </c>
      <c r="O320" s="13" t="str">
        <f>'Model Development'!M13</f>
        <v>Fri 6/26/2015</v>
      </c>
      <c r="P320" s="30" t="str">
        <f>'Model Development'!N13</f>
        <v>Model Development procedures COMPLETE and APPROVED (procedures will allow MD to continue this process moving forward)</v>
      </c>
      <c r="Q320" s="13" t="str">
        <f>'Model Development'!O13</f>
        <v>Fri 7/31/2015</v>
      </c>
      <c r="R320" s="13" t="str">
        <f>'Model Development'!P13</f>
        <v>High</v>
      </c>
      <c r="S320" s="13" t="str">
        <f>'Model Development'!Q13</f>
        <v>High</v>
      </c>
      <c r="T320" s="13" t="str">
        <f>'Model Development'!R13</f>
        <v>Yes</v>
      </c>
      <c r="U320" s="30">
        <f>'Model Development'!S13</f>
        <v>0</v>
      </c>
    </row>
    <row r="321" spans="1:21" ht="112.5" x14ac:dyDescent="0.2">
      <c r="A321" s="13" t="s">
        <v>28</v>
      </c>
      <c r="B321" s="13"/>
      <c r="C321" s="30" t="str">
        <f>'Model Development'!A14</f>
        <v>CCAR Models:
- Strong coordination between PPNR and CCAR Credit Losses, with unified project plan
- Follow approved approach, including unified decision making, to prioritize and execute CCAR Model Landscape for 2016 
- Ensure alignment and appropriateness of segmentation and selection of Risk Factors 
- Create procedures for 70% of all CCAR modeling processes</v>
      </c>
      <c r="D321" s="30" t="str">
        <f>'Model Development'!B14</f>
        <v>CCAR Model Landascape for 2016 CCAR Submission</v>
      </c>
      <c r="E321" s="13" t="str">
        <f>'Model Development'!C14</f>
        <v>Alex Silloway</v>
      </c>
      <c r="F321" s="13" t="str">
        <f>'Model Development'!D14</f>
        <v>Tue 9/1/2015</v>
      </c>
      <c r="G321" s="13" t="str">
        <f>'Model Development'!E14</f>
        <v>Yes</v>
      </c>
      <c r="H321" s="30" t="str">
        <f>'Model Development'!F14</f>
        <v>Unified project plan for PPNR and CCAR Credit Loss model development COMPLETE</v>
      </c>
      <c r="I321" s="13" t="str">
        <f>'Model Development'!G14</f>
        <v>Thu 7/2/2015</v>
      </c>
      <c r="J321" s="30" t="str">
        <f>'Model Development'!H14</f>
        <v>Approach to prioritize the CCAR Model Development landscape for 2016 DEFINED</v>
      </c>
      <c r="K321" s="13" t="str">
        <f>'Model Development'!I14</f>
        <v>Mon 8/3/2015</v>
      </c>
      <c r="L321" s="30" t="str">
        <f>'Model Development'!J14</f>
        <v>Procedures COMPLETE implementing recurring model performance monitoring</v>
      </c>
      <c r="M321" s="13" t="str">
        <f>'Model Development'!K14</f>
        <v>Tue 9/1/2015</v>
      </c>
      <c r="N321" s="30" t="str">
        <f>'Model Development'!L14</f>
        <v>Procedures for 70% of all CCAR modeling processes COMPLETE and APPROVED</v>
      </c>
      <c r="O321" s="13" t="str">
        <f>'Model Development'!M14</f>
        <v>Tue 9/1/2015</v>
      </c>
      <c r="P321" s="30"/>
      <c r="Q321" s="13"/>
      <c r="R321" s="13" t="str">
        <f>'Model Development'!P14</f>
        <v>High</v>
      </c>
      <c r="S321" s="13" t="str">
        <f>'Model Development'!Q14</f>
        <v>High</v>
      </c>
      <c r="T321" s="13" t="str">
        <f>'Model Development'!R14</f>
        <v>Yes</v>
      </c>
      <c r="U321" s="30">
        <f>'Model Development'!S14</f>
        <v>0</v>
      </c>
    </row>
    <row r="322" spans="1:21" x14ac:dyDescent="0.2">
      <c r="B322" s="13"/>
      <c r="E322" s="13"/>
      <c r="F322" s="60"/>
      <c r="K322" s="60"/>
      <c r="M322" s="60"/>
      <c r="O322" s="60"/>
    </row>
    <row r="323" spans="1:21" x14ac:dyDescent="0.2">
      <c r="B323" s="13"/>
      <c r="E323" s="13"/>
      <c r="F323" s="60"/>
      <c r="K323" s="60"/>
      <c r="M323" s="60"/>
      <c r="O323" s="60"/>
    </row>
    <row r="324" spans="1:21" x14ac:dyDescent="0.2">
      <c r="B324" s="13"/>
      <c r="E324" s="13"/>
      <c r="F324" s="60"/>
      <c r="K324" s="60"/>
      <c r="M324" s="60"/>
      <c r="O324" s="60"/>
    </row>
    <row r="325" spans="1:21" x14ac:dyDescent="0.2">
      <c r="B325" s="13"/>
      <c r="E325" s="13"/>
      <c r="F325" s="60"/>
      <c r="K325" s="60"/>
      <c r="M325" s="60"/>
      <c r="O325" s="60"/>
    </row>
    <row r="326" spans="1:21" x14ac:dyDescent="0.2">
      <c r="B326" s="13"/>
      <c r="E326" s="13"/>
      <c r="F326" s="60"/>
      <c r="K326" s="60"/>
      <c r="M326" s="60"/>
      <c r="O326" s="60"/>
    </row>
    <row r="327" spans="1:21" x14ac:dyDescent="0.2">
      <c r="B327" s="13"/>
      <c r="E327" s="13"/>
      <c r="F327" s="60"/>
      <c r="K327" s="60"/>
      <c r="M327" s="60"/>
      <c r="O327" s="60"/>
    </row>
    <row r="328" spans="1:21" x14ac:dyDescent="0.2">
      <c r="B328" s="13"/>
      <c r="E328" s="13"/>
      <c r="F328" s="60"/>
      <c r="K328" s="60"/>
      <c r="M328" s="60"/>
      <c r="O328" s="60"/>
    </row>
    <row r="329" spans="1:21" x14ac:dyDescent="0.2">
      <c r="B329" s="13"/>
      <c r="E329" s="13"/>
      <c r="F329" s="60"/>
      <c r="K329" s="60"/>
      <c r="M329" s="60"/>
      <c r="O329" s="60"/>
    </row>
    <row r="330" spans="1:21" x14ac:dyDescent="0.2">
      <c r="B330" s="13"/>
      <c r="E330" s="13"/>
      <c r="F330" s="60"/>
      <c r="K330" s="60"/>
      <c r="M330" s="60"/>
      <c r="O330" s="60"/>
    </row>
    <row r="331" spans="1:21" x14ac:dyDescent="0.2">
      <c r="B331" s="13"/>
      <c r="E331" s="13"/>
      <c r="F331" s="60"/>
      <c r="K331" s="60"/>
      <c r="M331" s="60"/>
      <c r="O331" s="60"/>
    </row>
    <row r="332" spans="1:21" x14ac:dyDescent="0.2">
      <c r="B332" s="13"/>
      <c r="E332" s="13"/>
      <c r="F332" s="60"/>
      <c r="K332" s="60"/>
      <c r="M332" s="60"/>
      <c r="O332" s="60"/>
    </row>
    <row r="333" spans="1:21" x14ac:dyDescent="0.2">
      <c r="B333" s="13"/>
      <c r="E333" s="13"/>
      <c r="F333" s="60"/>
      <c r="K333" s="60"/>
      <c r="M333" s="60"/>
      <c r="O333" s="60"/>
    </row>
    <row r="334" spans="1:21" x14ac:dyDescent="0.2">
      <c r="B334" s="13"/>
      <c r="E334" s="13"/>
      <c r="F334" s="60"/>
      <c r="K334" s="60"/>
      <c r="M334" s="60"/>
      <c r="O334" s="60"/>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2"/>
  <sheetViews>
    <sheetView workbookViewId="0">
      <pane xSplit="3" topLeftCell="D1" activePane="topRight" state="frozen"/>
      <selection pane="topRight" activeCell="AC1" sqref="AC1:AC1048576"/>
    </sheetView>
  </sheetViews>
  <sheetFormatPr defaultRowHeight="15" x14ac:dyDescent="0.25"/>
  <cols>
    <col min="1" max="1" width="17.28515625" style="31" customWidth="1"/>
    <col min="2" max="2" width="43.85546875" style="34" customWidth="1"/>
    <col min="3" max="3" width="27.140625" style="30" customWidth="1"/>
    <col min="4" max="4" width="16.42578125" style="13" customWidth="1"/>
    <col min="5" max="5" width="18.5703125" style="30" customWidth="1"/>
    <col min="6" max="6" width="21.7109375" style="31" customWidth="1"/>
    <col min="7" max="7" width="22.85546875" customWidth="1"/>
    <col min="8" max="8" width="19" style="30" customWidth="1"/>
    <col min="9" max="9" width="16" style="30" customWidth="1"/>
    <col min="10" max="10" width="23.28515625" style="30" customWidth="1"/>
    <col min="11" max="11" width="22.140625" style="30" customWidth="1"/>
    <col min="12" max="12" width="23.5703125" style="30" customWidth="1"/>
    <col min="13" max="13" width="17.7109375" style="30" customWidth="1"/>
    <col min="14" max="14" width="23.5703125" style="30" customWidth="1"/>
    <col min="15" max="15" width="16" style="30" customWidth="1"/>
    <col min="16" max="16" width="23.5703125" style="30" customWidth="1"/>
    <col min="17" max="17" width="20.85546875" style="34" customWidth="1"/>
    <col min="18" max="25" width="19.140625" style="34" customWidth="1"/>
    <col min="26" max="26" width="23.5703125" style="31" customWidth="1"/>
    <col min="27" max="27" width="16.85546875" style="31" customWidth="1"/>
    <col min="28" max="28" width="24.7109375" style="31" customWidth="1"/>
    <col min="29" max="29" width="31.5703125" style="30" customWidth="1"/>
    <col min="30" max="30" width="22.7109375" style="31" customWidth="1"/>
    <col min="31" max="31" width="19.5703125" style="13" customWidth="1"/>
    <col min="32" max="32" width="19.5703125" style="31" customWidth="1"/>
    <col min="33" max="33" width="19.5703125" style="13" customWidth="1"/>
    <col min="34" max="16384" width="9.140625" style="23"/>
  </cols>
  <sheetData>
    <row r="1" spans="1:33" ht="11.25" x14ac:dyDescent="0.2">
      <c r="A1" s="15"/>
      <c r="B1" s="47"/>
      <c r="C1" s="17" t="s">
        <v>244</v>
      </c>
      <c r="D1" s="18"/>
      <c r="E1" s="17"/>
      <c r="F1" s="15"/>
      <c r="G1" s="16"/>
      <c r="H1" s="16"/>
      <c r="I1" s="16"/>
      <c r="J1" s="16"/>
      <c r="K1" s="16"/>
      <c r="L1" s="16"/>
      <c r="M1" s="16"/>
      <c r="N1" s="16"/>
      <c r="O1" s="16"/>
      <c r="P1" s="48" t="s">
        <v>257</v>
      </c>
      <c r="Q1" s="48"/>
      <c r="R1" s="48"/>
      <c r="S1" s="48"/>
      <c r="T1" s="48"/>
      <c r="U1" s="48"/>
      <c r="V1" s="48"/>
      <c r="W1" s="48"/>
      <c r="X1" s="48"/>
      <c r="Y1" s="15"/>
      <c r="Z1" s="15"/>
      <c r="AA1" s="15"/>
      <c r="AB1" s="15"/>
      <c r="AC1" s="15"/>
      <c r="AD1" s="14"/>
      <c r="AE1" s="15"/>
      <c r="AF1" s="14"/>
      <c r="AG1" s="23"/>
    </row>
    <row r="2" spans="1:33" ht="11.25" x14ac:dyDescent="0.2">
      <c r="A2" s="15"/>
      <c r="B2" s="47"/>
      <c r="C2" s="17" t="s">
        <v>245</v>
      </c>
      <c r="D2" s="18"/>
      <c r="E2" s="17"/>
      <c r="F2" s="15"/>
      <c r="G2" s="16"/>
      <c r="H2" s="16"/>
      <c r="I2" s="16"/>
      <c r="J2" s="16"/>
      <c r="K2" s="16"/>
      <c r="L2" s="16"/>
      <c r="M2" s="16"/>
      <c r="N2" s="16"/>
      <c r="O2" s="16"/>
      <c r="P2" s="48" t="s">
        <v>258</v>
      </c>
      <c r="Q2" s="48"/>
      <c r="R2" s="48"/>
      <c r="S2" s="48"/>
      <c r="T2" s="48"/>
      <c r="U2" s="48"/>
      <c r="V2" s="48"/>
      <c r="W2" s="48"/>
      <c r="X2" s="48"/>
      <c r="Y2" s="15"/>
      <c r="Z2" s="15"/>
      <c r="AA2" s="15"/>
      <c r="AB2" s="15"/>
      <c r="AC2" s="15"/>
      <c r="AD2" s="14"/>
      <c r="AE2" s="15"/>
      <c r="AF2" s="14"/>
      <c r="AG2" s="23"/>
    </row>
    <row r="3" spans="1:33" ht="11.25" x14ac:dyDescent="0.2">
      <c r="A3" s="15"/>
      <c r="B3" s="47"/>
      <c r="C3" s="16"/>
      <c r="D3" s="14"/>
      <c r="E3" s="16"/>
      <c r="F3" s="15"/>
      <c r="G3" s="16"/>
      <c r="H3" s="16"/>
      <c r="I3" s="16"/>
      <c r="J3" s="16"/>
      <c r="K3" s="16"/>
      <c r="L3" s="16"/>
      <c r="M3" s="16"/>
      <c r="N3" s="16"/>
      <c r="O3" s="16"/>
      <c r="P3" s="48" t="s">
        <v>259</v>
      </c>
      <c r="Q3" s="48"/>
      <c r="R3" s="48"/>
      <c r="S3" s="48"/>
      <c r="T3" s="48"/>
      <c r="U3" s="48"/>
      <c r="V3" s="48"/>
      <c r="W3" s="48"/>
      <c r="X3" s="48"/>
      <c r="Y3" s="15"/>
      <c r="Z3" s="15"/>
      <c r="AA3" s="15"/>
      <c r="AB3" s="15"/>
      <c r="AC3" s="15"/>
      <c r="AD3" s="14"/>
      <c r="AE3" s="15"/>
      <c r="AF3" s="14"/>
      <c r="AG3" s="23"/>
    </row>
    <row r="4" spans="1:33" s="29" customFormat="1" ht="21" customHeight="1" x14ac:dyDescent="0.2">
      <c r="A4" s="24" t="s">
        <v>265</v>
      </c>
      <c r="B4" s="49" t="s">
        <v>0</v>
      </c>
      <c r="C4" s="24" t="s">
        <v>242</v>
      </c>
      <c r="D4" s="24" t="s">
        <v>256</v>
      </c>
      <c r="E4" s="24" t="s">
        <v>251</v>
      </c>
      <c r="F4" s="27" t="s">
        <v>243</v>
      </c>
      <c r="G4" s="24" t="s">
        <v>246</v>
      </c>
      <c r="H4" s="24" t="s">
        <v>260</v>
      </c>
      <c r="I4" s="24" t="s">
        <v>247</v>
      </c>
      <c r="J4" s="24" t="s">
        <v>261</v>
      </c>
      <c r="K4" s="24" t="s">
        <v>248</v>
      </c>
      <c r="L4" s="24" t="s">
        <v>262</v>
      </c>
      <c r="M4" s="24" t="s">
        <v>249</v>
      </c>
      <c r="N4" s="24" t="s">
        <v>263</v>
      </c>
      <c r="O4" s="24" t="s">
        <v>250</v>
      </c>
      <c r="P4" s="24" t="s">
        <v>264</v>
      </c>
      <c r="Q4" s="24" t="s">
        <v>479</v>
      </c>
      <c r="R4" s="24" t="s">
        <v>478</v>
      </c>
      <c r="S4" s="24" t="s">
        <v>480</v>
      </c>
      <c r="T4" s="24" t="s">
        <v>482</v>
      </c>
      <c r="U4" s="24" t="s">
        <v>481</v>
      </c>
      <c r="V4" s="24" t="s">
        <v>484</v>
      </c>
      <c r="W4" s="24" t="s">
        <v>483</v>
      </c>
      <c r="X4" s="24" t="s">
        <v>485</v>
      </c>
      <c r="Y4" s="24" t="s">
        <v>252</v>
      </c>
      <c r="Z4" s="24" t="s">
        <v>253</v>
      </c>
      <c r="AA4" s="24" t="s">
        <v>254</v>
      </c>
      <c r="AB4" s="27" t="s">
        <v>255</v>
      </c>
      <c r="AC4" s="87" t="s">
        <v>1559</v>
      </c>
      <c r="AD4" s="87" t="s">
        <v>1567</v>
      </c>
      <c r="AE4" s="87" t="s">
        <v>1568</v>
      </c>
      <c r="AF4" s="87" t="s">
        <v>1569</v>
      </c>
    </row>
    <row r="5" spans="1:33" ht="33.75" x14ac:dyDescent="0.2">
      <c r="A5" s="30" t="s">
        <v>138</v>
      </c>
      <c r="B5" s="30" t="s">
        <v>139</v>
      </c>
      <c r="C5" s="30" t="s">
        <v>1436</v>
      </c>
      <c r="D5" s="13" t="s">
        <v>536</v>
      </c>
      <c r="E5" s="33">
        <v>42369</v>
      </c>
      <c r="F5" s="31" t="s">
        <v>245</v>
      </c>
      <c r="G5" s="30"/>
      <c r="H5" s="13"/>
      <c r="J5" s="13"/>
      <c r="L5" s="13"/>
      <c r="N5" s="13"/>
      <c r="P5" s="31"/>
      <c r="Q5" s="30"/>
      <c r="R5" s="31"/>
      <c r="S5" s="30"/>
      <c r="T5" s="31"/>
      <c r="U5" s="30"/>
      <c r="V5" s="31"/>
      <c r="W5" s="30"/>
      <c r="X5" s="31"/>
      <c r="Y5" s="31" t="s">
        <v>258</v>
      </c>
      <c r="Z5" s="31" t="s">
        <v>257</v>
      </c>
      <c r="AA5" s="31" t="s">
        <v>244</v>
      </c>
      <c r="AB5" s="54" t="s">
        <v>673</v>
      </c>
      <c r="AC5" s="31"/>
      <c r="AD5" s="13"/>
      <c r="AE5" s="31"/>
      <c r="AF5" s="13"/>
      <c r="AG5" s="23"/>
    </row>
    <row r="6" spans="1:33" ht="56.25" x14ac:dyDescent="0.2">
      <c r="A6" s="30" t="s">
        <v>138</v>
      </c>
      <c r="B6" s="30" t="s">
        <v>139</v>
      </c>
      <c r="C6" s="30" t="s">
        <v>1437</v>
      </c>
      <c r="D6" s="13" t="s">
        <v>536</v>
      </c>
      <c r="E6" s="33">
        <v>42369</v>
      </c>
      <c r="F6" s="31" t="s">
        <v>245</v>
      </c>
      <c r="G6" s="30" t="s">
        <v>537</v>
      </c>
      <c r="H6" s="33">
        <v>42185</v>
      </c>
      <c r="I6" s="30" t="s">
        <v>674</v>
      </c>
      <c r="J6" s="33">
        <v>42277</v>
      </c>
      <c r="K6" s="30" t="s">
        <v>675</v>
      </c>
      <c r="L6" s="33">
        <v>42369</v>
      </c>
      <c r="N6" s="13"/>
      <c r="P6" s="31"/>
      <c r="Q6" s="30"/>
      <c r="R6" s="31"/>
      <c r="S6" s="30"/>
      <c r="T6" s="31"/>
      <c r="U6" s="30"/>
      <c r="V6" s="31"/>
      <c r="W6" s="30"/>
      <c r="X6" s="31"/>
      <c r="Y6" s="31" t="s">
        <v>258</v>
      </c>
      <c r="Z6" s="31" t="s">
        <v>258</v>
      </c>
      <c r="AA6" s="31" t="s">
        <v>244</v>
      </c>
      <c r="AB6" s="54"/>
      <c r="AC6" s="31" t="s">
        <v>28</v>
      </c>
      <c r="AD6" s="13" t="s">
        <v>1570</v>
      </c>
      <c r="AE6" s="31" t="s">
        <v>208</v>
      </c>
      <c r="AF6" s="13" t="s">
        <v>1570</v>
      </c>
      <c r="AG6" s="23"/>
    </row>
    <row r="7" spans="1:33" ht="22.5" x14ac:dyDescent="0.2">
      <c r="A7" s="30" t="s">
        <v>138</v>
      </c>
      <c r="B7" s="30" t="s">
        <v>139</v>
      </c>
      <c r="C7" s="30" t="s">
        <v>1438</v>
      </c>
      <c r="D7" s="13" t="s">
        <v>536</v>
      </c>
      <c r="E7" s="33">
        <v>42369</v>
      </c>
      <c r="F7" s="31" t="s">
        <v>245</v>
      </c>
      <c r="G7" s="30"/>
      <c r="H7" s="13"/>
      <c r="J7" s="13"/>
      <c r="L7" s="13"/>
      <c r="N7" s="13"/>
      <c r="P7" s="31"/>
      <c r="Q7" s="30"/>
      <c r="R7" s="31"/>
      <c r="S7" s="30"/>
      <c r="T7" s="31"/>
      <c r="U7" s="30"/>
      <c r="V7" s="31"/>
      <c r="W7" s="30"/>
      <c r="X7" s="31"/>
      <c r="Y7" s="31" t="s">
        <v>258</v>
      </c>
      <c r="Z7" s="31" t="s">
        <v>258</v>
      </c>
      <c r="AA7" s="31" t="s">
        <v>245</v>
      </c>
      <c r="AB7" s="54"/>
      <c r="AC7" s="31"/>
      <c r="AD7" s="13"/>
      <c r="AE7" s="31"/>
      <c r="AF7" s="13"/>
      <c r="AG7" s="23"/>
    </row>
    <row r="8" spans="1:33" ht="90" x14ac:dyDescent="0.2">
      <c r="A8" s="30" t="s">
        <v>138</v>
      </c>
      <c r="B8" s="30" t="s">
        <v>538</v>
      </c>
      <c r="C8" s="30" t="s">
        <v>1439</v>
      </c>
      <c r="D8" s="13" t="s">
        <v>536</v>
      </c>
      <c r="E8" s="33">
        <v>42369</v>
      </c>
      <c r="F8" s="31" t="s">
        <v>556</v>
      </c>
      <c r="G8" s="30" t="s">
        <v>540</v>
      </c>
      <c r="H8" s="33">
        <v>42216</v>
      </c>
      <c r="I8" s="30" t="s">
        <v>676</v>
      </c>
      <c r="J8" s="33">
        <v>42185</v>
      </c>
      <c r="K8" s="30" t="s">
        <v>677</v>
      </c>
      <c r="L8" s="33">
        <v>42216</v>
      </c>
      <c r="M8" s="30" t="s">
        <v>541</v>
      </c>
      <c r="N8" s="33">
        <v>42338</v>
      </c>
      <c r="O8" s="30" t="s">
        <v>542</v>
      </c>
      <c r="P8" s="32">
        <v>42369</v>
      </c>
      <c r="Q8" s="30"/>
      <c r="R8" s="31"/>
      <c r="S8" s="30"/>
      <c r="T8" s="31"/>
      <c r="U8" s="30"/>
      <c r="V8" s="31"/>
      <c r="W8" s="30"/>
      <c r="X8" s="31"/>
      <c r="Y8" s="31" t="s">
        <v>257</v>
      </c>
      <c r="Z8" s="31" t="s">
        <v>258</v>
      </c>
      <c r="AA8" s="31" t="s">
        <v>245</v>
      </c>
      <c r="AB8" s="54"/>
      <c r="AC8" s="31"/>
      <c r="AD8" s="13"/>
      <c r="AE8" s="31"/>
      <c r="AF8" s="13"/>
      <c r="AG8" s="23"/>
    </row>
    <row r="9" spans="1:33" ht="101.25" x14ac:dyDescent="0.2">
      <c r="A9" s="30" t="s">
        <v>138</v>
      </c>
      <c r="B9" s="30" t="s">
        <v>538</v>
      </c>
      <c r="C9" s="30" t="s">
        <v>1440</v>
      </c>
      <c r="D9" s="13" t="s">
        <v>536</v>
      </c>
      <c r="E9" s="33">
        <v>42369</v>
      </c>
      <c r="F9" s="31" t="s">
        <v>556</v>
      </c>
      <c r="G9" s="30" t="s">
        <v>540</v>
      </c>
      <c r="H9" s="33">
        <v>42216</v>
      </c>
      <c r="I9" s="30" t="s">
        <v>543</v>
      </c>
      <c r="J9" s="33">
        <v>42338</v>
      </c>
      <c r="K9" s="30" t="s">
        <v>544</v>
      </c>
      <c r="L9" s="33">
        <v>42277</v>
      </c>
      <c r="M9" s="30" t="s">
        <v>545</v>
      </c>
      <c r="N9" s="33">
        <v>42277</v>
      </c>
      <c r="O9" s="30" t="s">
        <v>546</v>
      </c>
      <c r="P9" s="32">
        <v>42369</v>
      </c>
      <c r="Q9" s="30"/>
      <c r="R9" s="31"/>
      <c r="S9" s="30"/>
      <c r="T9" s="31"/>
      <c r="U9" s="30"/>
      <c r="V9" s="31"/>
      <c r="W9" s="30"/>
      <c r="X9" s="31"/>
      <c r="Y9" s="31" t="s">
        <v>258</v>
      </c>
      <c r="Z9" s="31" t="s">
        <v>258</v>
      </c>
      <c r="AA9" s="31" t="s">
        <v>245</v>
      </c>
      <c r="AB9" s="54"/>
      <c r="AC9" s="31" t="s">
        <v>28</v>
      </c>
      <c r="AD9" s="13" t="s">
        <v>1570</v>
      </c>
      <c r="AE9" s="31" t="s">
        <v>208</v>
      </c>
      <c r="AF9" s="13" t="s">
        <v>1570</v>
      </c>
      <c r="AG9" s="23"/>
    </row>
    <row r="10" spans="1:33" ht="56.25" x14ac:dyDescent="0.2">
      <c r="A10" s="30" t="s">
        <v>138</v>
      </c>
      <c r="B10" s="30" t="s">
        <v>538</v>
      </c>
      <c r="C10" s="30" t="s">
        <v>1441</v>
      </c>
      <c r="D10" s="13" t="s">
        <v>536</v>
      </c>
      <c r="E10" s="33">
        <v>42369</v>
      </c>
      <c r="F10" s="31" t="s">
        <v>245</v>
      </c>
      <c r="G10" s="30" t="s">
        <v>547</v>
      </c>
      <c r="H10" s="33">
        <v>42185</v>
      </c>
      <c r="I10" s="30" t="s">
        <v>548</v>
      </c>
      <c r="J10" s="33">
        <v>42369</v>
      </c>
      <c r="L10" s="13"/>
      <c r="N10" s="13"/>
      <c r="P10" s="31"/>
      <c r="Q10" s="30"/>
      <c r="R10" s="31"/>
      <c r="S10" s="30"/>
      <c r="T10" s="31"/>
      <c r="U10" s="30"/>
      <c r="V10" s="31"/>
      <c r="W10" s="30"/>
      <c r="X10" s="31"/>
      <c r="Y10" s="31" t="s">
        <v>258</v>
      </c>
      <c r="Z10" s="31" t="s">
        <v>257</v>
      </c>
      <c r="AA10" s="31" t="s">
        <v>244</v>
      </c>
      <c r="AB10" s="54" t="s">
        <v>678</v>
      </c>
      <c r="AC10" s="31"/>
      <c r="AD10" s="13"/>
      <c r="AE10" s="31"/>
      <c r="AF10" s="13"/>
      <c r="AG10" s="23"/>
    </row>
    <row r="11" spans="1:33" ht="56.25" x14ac:dyDescent="0.2">
      <c r="A11" s="30" t="s">
        <v>92</v>
      </c>
      <c r="B11" s="30" t="s">
        <v>1442</v>
      </c>
      <c r="C11" s="30" t="s">
        <v>1443</v>
      </c>
      <c r="D11" s="13" t="s">
        <v>679</v>
      </c>
      <c r="E11" s="60">
        <v>42170</v>
      </c>
      <c r="F11" s="85" t="s">
        <v>245</v>
      </c>
      <c r="G11" s="86" t="s">
        <v>1509</v>
      </c>
      <c r="H11" s="60">
        <v>42160</v>
      </c>
      <c r="I11" s="86" t="s">
        <v>1510</v>
      </c>
      <c r="J11" s="60">
        <v>42170</v>
      </c>
      <c r="K11" s="86"/>
      <c r="L11" s="60"/>
      <c r="M11" s="86"/>
      <c r="N11" s="60"/>
      <c r="O11" s="86"/>
      <c r="P11" s="60"/>
      <c r="Q11" s="30"/>
      <c r="R11" s="31"/>
      <c r="S11" s="30"/>
      <c r="T11" s="31"/>
      <c r="U11" s="30"/>
      <c r="V11" s="31"/>
      <c r="W11" s="30"/>
      <c r="X11" s="31"/>
      <c r="Y11" s="31" t="s">
        <v>258</v>
      </c>
      <c r="Z11" s="31" t="s">
        <v>258</v>
      </c>
      <c r="AA11" s="31" t="s">
        <v>244</v>
      </c>
      <c r="AB11" s="54" t="s">
        <v>683</v>
      </c>
      <c r="AC11" s="31"/>
      <c r="AD11" s="13"/>
      <c r="AE11" s="31"/>
      <c r="AF11" s="13"/>
      <c r="AG11" s="23"/>
    </row>
    <row r="12" spans="1:33" ht="56.25" x14ac:dyDescent="0.2">
      <c r="A12" s="30" t="s">
        <v>92</v>
      </c>
      <c r="B12" s="30" t="s">
        <v>1442</v>
      </c>
      <c r="C12" s="30" t="s">
        <v>1444</v>
      </c>
      <c r="D12" s="13" t="s">
        <v>679</v>
      </c>
      <c r="E12" s="60">
        <v>42215</v>
      </c>
      <c r="F12" s="56" t="s">
        <v>245</v>
      </c>
      <c r="G12" s="86" t="s">
        <v>1511</v>
      </c>
      <c r="H12" s="60">
        <v>42185</v>
      </c>
      <c r="I12" s="86" t="s">
        <v>1512</v>
      </c>
      <c r="J12" s="60">
        <v>42185</v>
      </c>
      <c r="K12" s="86" t="s">
        <v>1513</v>
      </c>
      <c r="L12" s="33">
        <v>42215</v>
      </c>
      <c r="M12" s="86" t="s">
        <v>1514</v>
      </c>
      <c r="N12" s="33">
        <v>42215</v>
      </c>
      <c r="O12" s="86"/>
      <c r="P12" s="33"/>
      <c r="Q12" s="30"/>
      <c r="R12" s="31"/>
      <c r="S12" s="30"/>
      <c r="T12" s="31"/>
      <c r="U12" s="30"/>
      <c r="V12" s="31"/>
      <c r="W12" s="30"/>
      <c r="X12" s="31"/>
      <c r="Y12" s="31" t="s">
        <v>258</v>
      </c>
      <c r="Z12" s="31" t="s">
        <v>258</v>
      </c>
      <c r="AA12" s="31" t="s">
        <v>244</v>
      </c>
      <c r="AB12" s="54" t="s">
        <v>680</v>
      </c>
      <c r="AC12" s="31"/>
      <c r="AD12" s="13"/>
      <c r="AE12" s="31"/>
      <c r="AF12" s="13"/>
      <c r="AG12" s="23"/>
    </row>
    <row r="13" spans="1:33" ht="56.25" x14ac:dyDescent="0.2">
      <c r="A13" s="30" t="s">
        <v>92</v>
      </c>
      <c r="B13" s="30" t="s">
        <v>1442</v>
      </c>
      <c r="C13" s="30" t="s">
        <v>1445</v>
      </c>
      <c r="D13" s="13" t="s">
        <v>679</v>
      </c>
      <c r="E13" s="60">
        <v>42323</v>
      </c>
      <c r="F13" s="85" t="s">
        <v>245</v>
      </c>
      <c r="G13" s="86" t="s">
        <v>1515</v>
      </c>
      <c r="H13" s="60">
        <v>42185</v>
      </c>
      <c r="I13" s="86" t="s">
        <v>1516</v>
      </c>
      <c r="J13" s="60">
        <v>42277</v>
      </c>
      <c r="K13" s="86" t="s">
        <v>1517</v>
      </c>
      <c r="L13" s="60">
        <v>42323</v>
      </c>
      <c r="M13" s="86"/>
      <c r="N13" s="60"/>
      <c r="O13" s="86"/>
      <c r="P13" s="60"/>
      <c r="Q13" s="30"/>
      <c r="R13" s="31"/>
      <c r="S13" s="30"/>
      <c r="T13" s="31"/>
      <c r="U13" s="30"/>
      <c r="V13" s="31"/>
      <c r="W13" s="30"/>
      <c r="X13" s="31"/>
      <c r="Y13" s="31" t="s">
        <v>257</v>
      </c>
      <c r="Z13" s="31" t="s">
        <v>257</v>
      </c>
      <c r="AA13" s="31" t="s">
        <v>244</v>
      </c>
      <c r="AB13" s="54" t="s">
        <v>1557</v>
      </c>
      <c r="AC13" s="56"/>
      <c r="AD13" s="88"/>
      <c r="AE13" s="56"/>
      <c r="AF13" s="88"/>
      <c r="AG13" s="23"/>
    </row>
    <row r="14" spans="1:33" ht="45" x14ac:dyDescent="0.2">
      <c r="A14" s="30" t="s">
        <v>92</v>
      </c>
      <c r="B14" s="30" t="s">
        <v>1442</v>
      </c>
      <c r="C14" s="30" t="s">
        <v>1446</v>
      </c>
      <c r="D14" s="13" t="s">
        <v>679</v>
      </c>
      <c r="E14" s="60">
        <v>42215</v>
      </c>
      <c r="F14" s="85" t="s">
        <v>244</v>
      </c>
      <c r="G14" s="86" t="s">
        <v>1518</v>
      </c>
      <c r="H14" s="60" t="s">
        <v>1519</v>
      </c>
      <c r="I14" s="86" t="s">
        <v>1520</v>
      </c>
      <c r="J14" s="60" t="s">
        <v>1519</v>
      </c>
      <c r="K14" s="86" t="s">
        <v>1521</v>
      </c>
      <c r="L14" s="60"/>
      <c r="M14" s="86"/>
      <c r="N14" s="60"/>
      <c r="O14" s="86"/>
      <c r="P14" s="60"/>
      <c r="Q14" s="30"/>
      <c r="R14" s="31"/>
      <c r="S14" s="30"/>
      <c r="T14" s="31"/>
      <c r="U14" s="30"/>
      <c r="V14" s="31"/>
      <c r="W14" s="30"/>
      <c r="X14" s="31"/>
      <c r="Y14" s="31" t="s">
        <v>257</v>
      </c>
      <c r="Z14" s="31" t="s">
        <v>257</v>
      </c>
      <c r="AA14" s="31" t="s">
        <v>244</v>
      </c>
      <c r="AB14" s="54" t="s">
        <v>682</v>
      </c>
      <c r="AC14" s="56"/>
      <c r="AD14" s="88"/>
      <c r="AE14" s="56"/>
      <c r="AF14" s="88"/>
      <c r="AG14" s="23"/>
    </row>
    <row r="15" spans="1:33" ht="45" x14ac:dyDescent="0.2">
      <c r="A15" s="30" t="s">
        <v>92</v>
      </c>
      <c r="B15" s="30" t="s">
        <v>1442</v>
      </c>
      <c r="C15" s="30" t="s">
        <v>1447</v>
      </c>
      <c r="D15" s="13" t="s">
        <v>679</v>
      </c>
      <c r="E15" s="60">
        <v>42369</v>
      </c>
      <c r="F15" s="85" t="s">
        <v>245</v>
      </c>
      <c r="G15" s="86" t="s">
        <v>1522</v>
      </c>
      <c r="H15" s="60">
        <v>42185</v>
      </c>
      <c r="I15" s="86" t="s">
        <v>1523</v>
      </c>
      <c r="J15" s="60">
        <v>42262</v>
      </c>
      <c r="K15" s="86" t="s">
        <v>1524</v>
      </c>
      <c r="L15" s="60">
        <v>42369</v>
      </c>
      <c r="M15" s="86"/>
      <c r="N15" s="60"/>
      <c r="O15" s="86"/>
      <c r="P15" s="60"/>
      <c r="Q15" s="30"/>
      <c r="R15" s="31"/>
      <c r="S15" s="30"/>
      <c r="T15" s="31"/>
      <c r="U15" s="30"/>
      <c r="V15" s="31"/>
      <c r="W15" s="30"/>
      <c r="X15" s="31"/>
      <c r="Y15" s="31" t="s">
        <v>258</v>
      </c>
      <c r="Z15" s="31" t="s">
        <v>258</v>
      </c>
      <c r="AA15" s="31" t="s">
        <v>244</v>
      </c>
      <c r="AB15" s="54" t="s">
        <v>683</v>
      </c>
      <c r="AC15" s="56"/>
      <c r="AD15" s="88"/>
      <c r="AE15" s="56"/>
      <c r="AF15" s="88"/>
      <c r="AG15" s="23"/>
    </row>
    <row r="16" spans="1:33" ht="45" x14ac:dyDescent="0.2">
      <c r="A16" s="30" t="s">
        <v>92</v>
      </c>
      <c r="B16" s="30" t="s">
        <v>1442</v>
      </c>
      <c r="C16" s="30" t="s">
        <v>1448</v>
      </c>
      <c r="D16" s="13" t="s">
        <v>679</v>
      </c>
      <c r="E16" s="60">
        <v>42369</v>
      </c>
      <c r="F16" s="85" t="s">
        <v>245</v>
      </c>
      <c r="G16" s="86" t="s">
        <v>1525</v>
      </c>
      <c r="H16" s="60">
        <v>42262</v>
      </c>
      <c r="I16" s="86" t="s">
        <v>1526</v>
      </c>
      <c r="J16" s="60">
        <v>42309</v>
      </c>
      <c r="K16" s="30" t="s">
        <v>1527</v>
      </c>
      <c r="L16" s="60">
        <v>42339</v>
      </c>
      <c r="M16" s="86" t="s">
        <v>1528</v>
      </c>
      <c r="N16" s="60">
        <v>42353</v>
      </c>
      <c r="O16" s="86" t="s">
        <v>1529</v>
      </c>
      <c r="P16" s="60">
        <v>42369</v>
      </c>
      <c r="Q16" s="30"/>
      <c r="R16" s="31"/>
      <c r="S16" s="30"/>
      <c r="T16" s="31"/>
      <c r="U16" s="30"/>
      <c r="V16" s="31"/>
      <c r="W16" s="30"/>
      <c r="X16" s="31"/>
      <c r="Y16" s="31" t="s">
        <v>258</v>
      </c>
      <c r="Z16" s="31" t="s">
        <v>258</v>
      </c>
      <c r="AA16" s="31" t="s">
        <v>244</v>
      </c>
      <c r="AB16" s="54" t="s">
        <v>683</v>
      </c>
      <c r="AC16" s="56"/>
      <c r="AD16" s="88"/>
      <c r="AE16" s="56"/>
      <c r="AF16" s="88"/>
      <c r="AG16" s="23"/>
    </row>
    <row r="17" spans="1:33" ht="56.25" x14ac:dyDescent="0.2">
      <c r="A17" s="30" t="s">
        <v>92</v>
      </c>
      <c r="B17" s="30" t="s">
        <v>1449</v>
      </c>
      <c r="C17" s="30" t="s">
        <v>1450</v>
      </c>
      <c r="D17" s="31" t="s">
        <v>679</v>
      </c>
      <c r="E17" s="85">
        <v>42246</v>
      </c>
      <c r="F17" s="85" t="s">
        <v>245</v>
      </c>
      <c r="G17" s="86" t="s">
        <v>1530</v>
      </c>
      <c r="H17" s="85">
        <v>42186</v>
      </c>
      <c r="I17" s="86" t="s">
        <v>1531</v>
      </c>
      <c r="J17" s="85">
        <v>42246</v>
      </c>
      <c r="K17" s="86"/>
      <c r="L17" s="85"/>
      <c r="M17" s="86"/>
      <c r="N17" s="85"/>
      <c r="O17" s="86"/>
      <c r="P17" s="85"/>
      <c r="Q17" s="30"/>
      <c r="R17" s="31"/>
      <c r="S17" s="30"/>
      <c r="T17" s="31"/>
      <c r="U17" s="30"/>
      <c r="V17" s="31"/>
      <c r="W17" s="30"/>
      <c r="X17" s="31"/>
      <c r="Y17" s="31" t="s">
        <v>258</v>
      </c>
      <c r="Z17" s="31" t="s">
        <v>258</v>
      </c>
      <c r="AA17" s="31" t="s">
        <v>244</v>
      </c>
      <c r="AB17" s="54" t="s">
        <v>684</v>
      </c>
      <c r="AC17" s="56"/>
      <c r="AD17" s="88"/>
      <c r="AE17" s="56"/>
      <c r="AF17" s="88"/>
      <c r="AG17" s="23"/>
    </row>
    <row r="18" spans="1:33" ht="56.25" x14ac:dyDescent="0.2">
      <c r="A18" s="30" t="s">
        <v>92</v>
      </c>
      <c r="B18" s="30" t="s">
        <v>1449</v>
      </c>
      <c r="C18" s="30" t="s">
        <v>1451</v>
      </c>
      <c r="D18" s="31" t="s">
        <v>679</v>
      </c>
      <c r="E18" s="85">
        <v>42185</v>
      </c>
      <c r="F18" s="85" t="s">
        <v>245</v>
      </c>
      <c r="G18" s="86" t="s">
        <v>1532</v>
      </c>
      <c r="H18" s="85">
        <v>42170</v>
      </c>
      <c r="I18" s="86" t="s">
        <v>1533</v>
      </c>
      <c r="J18" s="85">
        <v>42170</v>
      </c>
      <c r="K18" s="86" t="s">
        <v>1534</v>
      </c>
      <c r="L18" s="85">
        <v>42185</v>
      </c>
      <c r="M18" s="86"/>
      <c r="N18" s="85"/>
      <c r="O18" s="86"/>
      <c r="P18" s="85"/>
      <c r="Q18" s="30"/>
      <c r="R18" s="31"/>
      <c r="S18" s="30"/>
      <c r="T18" s="31"/>
      <c r="U18" s="30"/>
      <c r="V18" s="31"/>
      <c r="W18" s="30"/>
      <c r="X18" s="31"/>
      <c r="Y18" s="31" t="s">
        <v>258</v>
      </c>
      <c r="Z18" s="31" t="s">
        <v>258</v>
      </c>
      <c r="AA18" s="31" t="s">
        <v>244</v>
      </c>
      <c r="AB18" s="54" t="s">
        <v>684</v>
      </c>
      <c r="AC18" s="56"/>
      <c r="AD18" s="88"/>
      <c r="AE18" s="56"/>
      <c r="AF18" s="88"/>
      <c r="AG18" s="23"/>
    </row>
    <row r="19" spans="1:33" ht="22.5" x14ac:dyDescent="0.2">
      <c r="A19" s="30" t="s">
        <v>92</v>
      </c>
      <c r="B19" s="30" t="s">
        <v>1449</v>
      </c>
      <c r="C19" s="30" t="s">
        <v>1452</v>
      </c>
      <c r="D19" s="31" t="s">
        <v>679</v>
      </c>
      <c r="E19" s="85">
        <v>42307</v>
      </c>
      <c r="F19" s="85" t="s">
        <v>245</v>
      </c>
      <c r="G19" s="86"/>
      <c r="H19" s="85"/>
      <c r="I19" s="86"/>
      <c r="J19" s="85"/>
      <c r="K19" s="86"/>
      <c r="L19" s="85"/>
      <c r="M19" s="86"/>
      <c r="N19" s="85"/>
      <c r="O19" s="86"/>
      <c r="P19" s="85"/>
      <c r="Q19" s="13"/>
      <c r="R19" s="31"/>
      <c r="S19" s="30"/>
      <c r="T19" s="31"/>
      <c r="U19" s="30"/>
      <c r="V19" s="31"/>
      <c r="W19" s="30"/>
      <c r="X19" s="31"/>
      <c r="Y19" s="31" t="s">
        <v>258</v>
      </c>
      <c r="Z19" s="31" t="s">
        <v>258</v>
      </c>
      <c r="AA19" s="31" t="s">
        <v>244</v>
      </c>
      <c r="AB19" s="54" t="s">
        <v>684</v>
      </c>
      <c r="AC19" s="56"/>
      <c r="AD19" s="88"/>
      <c r="AE19" s="56"/>
      <c r="AF19" s="88"/>
      <c r="AG19" s="23"/>
    </row>
    <row r="20" spans="1:33" ht="56.25" x14ac:dyDescent="0.2">
      <c r="A20" s="30" t="s">
        <v>92</v>
      </c>
      <c r="B20" s="30" t="s">
        <v>1453</v>
      </c>
      <c r="C20" s="30" t="s">
        <v>1454</v>
      </c>
      <c r="D20" s="31" t="s">
        <v>679</v>
      </c>
      <c r="E20" s="85">
        <v>42369</v>
      </c>
      <c r="F20" s="85" t="s">
        <v>245</v>
      </c>
      <c r="G20" s="86" t="s">
        <v>1535</v>
      </c>
      <c r="H20" s="85">
        <v>42247</v>
      </c>
      <c r="I20" s="86" t="s">
        <v>1536</v>
      </c>
      <c r="J20" s="85">
        <v>42308</v>
      </c>
      <c r="K20" s="86" t="s">
        <v>1537</v>
      </c>
      <c r="L20" s="85">
        <v>42369</v>
      </c>
      <c r="M20" s="86"/>
      <c r="N20" s="85"/>
      <c r="O20" s="86"/>
      <c r="P20" s="85"/>
      <c r="Q20" s="13"/>
      <c r="R20" s="31"/>
      <c r="S20" s="30"/>
      <c r="T20" s="31"/>
      <c r="U20" s="30"/>
      <c r="V20" s="31"/>
      <c r="W20" s="30"/>
      <c r="X20" s="31"/>
      <c r="Y20" s="31" t="s">
        <v>258</v>
      </c>
      <c r="Z20" s="31" t="s">
        <v>258</v>
      </c>
      <c r="AA20" s="31" t="s">
        <v>244</v>
      </c>
      <c r="AB20" s="54" t="s">
        <v>1558</v>
      </c>
      <c r="AC20" s="56"/>
      <c r="AD20" s="88"/>
      <c r="AE20" s="56"/>
      <c r="AF20" s="88"/>
      <c r="AG20" s="23"/>
    </row>
    <row r="21" spans="1:33" ht="67.5" x14ac:dyDescent="0.2">
      <c r="A21" s="30" t="s">
        <v>92</v>
      </c>
      <c r="B21" s="30" t="s">
        <v>1455</v>
      </c>
      <c r="C21" s="30" t="s">
        <v>1456</v>
      </c>
      <c r="D21" s="31" t="s">
        <v>679</v>
      </c>
      <c r="E21" s="85">
        <v>42369</v>
      </c>
      <c r="F21" s="85" t="s">
        <v>245</v>
      </c>
      <c r="G21" s="86" t="s">
        <v>1538</v>
      </c>
      <c r="H21" s="85">
        <v>42247</v>
      </c>
      <c r="I21" s="60" t="s">
        <v>1539</v>
      </c>
      <c r="J21" s="85">
        <v>42308</v>
      </c>
      <c r="K21" s="60" t="s">
        <v>1540</v>
      </c>
      <c r="L21" s="85">
        <v>42369</v>
      </c>
      <c r="M21" s="60"/>
      <c r="N21" s="85"/>
      <c r="O21" s="60"/>
      <c r="P21" s="85"/>
      <c r="Q21" s="13"/>
      <c r="R21" s="31"/>
      <c r="S21" s="13"/>
      <c r="T21" s="31"/>
      <c r="U21" s="13"/>
      <c r="V21" s="31"/>
      <c r="W21" s="13"/>
      <c r="X21" s="31"/>
      <c r="Y21" s="31" t="s">
        <v>258</v>
      </c>
      <c r="Z21" s="31" t="s">
        <v>258</v>
      </c>
      <c r="AA21" s="31" t="s">
        <v>244</v>
      </c>
      <c r="AB21" s="54" t="s">
        <v>1558</v>
      </c>
      <c r="AC21" s="56"/>
      <c r="AD21" s="88"/>
      <c r="AE21" s="56"/>
      <c r="AF21" s="88"/>
      <c r="AG21" s="23"/>
    </row>
    <row r="22" spans="1:33" ht="45" x14ac:dyDescent="0.2">
      <c r="A22" s="30" t="s">
        <v>92</v>
      </c>
      <c r="B22" s="30" t="s">
        <v>1457</v>
      </c>
      <c r="C22" s="30" t="s">
        <v>1458</v>
      </c>
      <c r="D22" s="31" t="s">
        <v>679</v>
      </c>
      <c r="E22" s="85">
        <v>42369</v>
      </c>
      <c r="F22" s="85" t="s">
        <v>244</v>
      </c>
      <c r="G22" s="86" t="s">
        <v>1541</v>
      </c>
      <c r="H22" s="85">
        <v>42195</v>
      </c>
      <c r="I22" s="86" t="s">
        <v>1542</v>
      </c>
      <c r="J22" s="85">
        <v>42307</v>
      </c>
      <c r="K22" s="86" t="s">
        <v>1543</v>
      </c>
      <c r="L22" s="85">
        <v>42369</v>
      </c>
      <c r="M22" s="86"/>
      <c r="N22" s="85"/>
      <c r="O22" s="86"/>
      <c r="P22" s="85"/>
      <c r="Q22" s="30"/>
      <c r="R22" s="31"/>
      <c r="S22" s="30"/>
      <c r="T22" s="31"/>
      <c r="U22" s="30"/>
      <c r="V22" s="31"/>
      <c r="W22" s="30"/>
      <c r="X22" s="31"/>
      <c r="Y22" s="31" t="s">
        <v>258</v>
      </c>
      <c r="Z22" s="31" t="s">
        <v>258</v>
      </c>
      <c r="AA22" s="31" t="s">
        <v>244</v>
      </c>
      <c r="AB22" s="54" t="s">
        <v>686</v>
      </c>
      <c r="AC22" s="56"/>
      <c r="AD22" s="88"/>
      <c r="AE22" s="56"/>
      <c r="AF22" s="88"/>
      <c r="AG22" s="23"/>
    </row>
    <row r="23" spans="1:33" ht="33.75" x14ac:dyDescent="0.2">
      <c r="A23" s="30" t="s">
        <v>119</v>
      </c>
      <c r="B23" s="30" t="s">
        <v>121</v>
      </c>
      <c r="C23" s="30" t="s">
        <v>1459</v>
      </c>
      <c r="D23" s="31" t="s">
        <v>689</v>
      </c>
      <c r="E23" s="32">
        <v>42297</v>
      </c>
      <c r="F23" s="31" t="s">
        <v>245</v>
      </c>
      <c r="G23" s="30" t="s">
        <v>690</v>
      </c>
      <c r="H23" s="32">
        <v>42277</v>
      </c>
      <c r="I23" s="30" t="s">
        <v>691</v>
      </c>
      <c r="J23" s="32">
        <v>42185</v>
      </c>
      <c r="K23" s="30" t="s">
        <v>692</v>
      </c>
      <c r="L23" s="32">
        <v>42277</v>
      </c>
      <c r="N23" s="31"/>
      <c r="P23" s="31"/>
      <c r="Q23" s="30"/>
      <c r="R23" s="31"/>
      <c r="S23" s="30"/>
      <c r="T23" s="31"/>
      <c r="U23" s="30"/>
      <c r="V23" s="31"/>
      <c r="W23" s="30"/>
      <c r="X23" s="31"/>
      <c r="Y23" s="31" t="s">
        <v>258</v>
      </c>
      <c r="Z23" s="31" t="s">
        <v>258</v>
      </c>
      <c r="AA23" s="31" t="s">
        <v>245</v>
      </c>
      <c r="AB23" s="54"/>
      <c r="AC23" s="31" t="s">
        <v>28</v>
      </c>
      <c r="AD23" s="13" t="s">
        <v>1571</v>
      </c>
      <c r="AE23" s="31" t="s">
        <v>208</v>
      </c>
      <c r="AF23" s="13" t="s">
        <v>1571</v>
      </c>
      <c r="AG23" s="23"/>
    </row>
    <row r="24" spans="1:33" ht="56.25" x14ac:dyDescent="0.2">
      <c r="A24" s="30" t="s">
        <v>119</v>
      </c>
      <c r="B24" s="30" t="s">
        <v>121</v>
      </c>
      <c r="C24" s="30" t="s">
        <v>693</v>
      </c>
      <c r="D24" s="31" t="s">
        <v>689</v>
      </c>
      <c r="E24" s="32">
        <v>42297</v>
      </c>
      <c r="F24" s="31" t="s">
        <v>245</v>
      </c>
      <c r="G24" s="30" t="s">
        <v>694</v>
      </c>
      <c r="H24" s="32">
        <v>42297</v>
      </c>
      <c r="J24" s="31"/>
      <c r="L24" s="31"/>
      <c r="N24" s="31"/>
      <c r="P24" s="31"/>
      <c r="Q24" s="30"/>
      <c r="R24" s="31"/>
      <c r="S24" s="30"/>
      <c r="T24" s="31"/>
      <c r="U24" s="30"/>
      <c r="V24" s="31"/>
      <c r="W24" s="30"/>
      <c r="X24" s="31"/>
      <c r="Y24" s="31" t="s">
        <v>258</v>
      </c>
      <c r="Z24" s="31" t="s">
        <v>259</v>
      </c>
      <c r="AA24" s="31" t="s">
        <v>245</v>
      </c>
      <c r="AB24" s="54"/>
      <c r="AC24" s="31"/>
      <c r="AD24" s="13"/>
      <c r="AE24" s="31"/>
      <c r="AF24" s="13"/>
      <c r="AG24" s="23"/>
    </row>
    <row r="25" spans="1:33" ht="90" x14ac:dyDescent="0.2">
      <c r="A25" s="30" t="s">
        <v>119</v>
      </c>
      <c r="B25" s="30" t="s">
        <v>123</v>
      </c>
      <c r="C25" s="30" t="s">
        <v>1460</v>
      </c>
      <c r="D25" s="31" t="s">
        <v>689</v>
      </c>
      <c r="E25" s="32">
        <v>42277</v>
      </c>
      <c r="F25" s="31" t="s">
        <v>245</v>
      </c>
      <c r="G25" s="30" t="s">
        <v>695</v>
      </c>
      <c r="H25" s="32">
        <v>42277</v>
      </c>
      <c r="I25" s="13" t="s">
        <v>696</v>
      </c>
      <c r="J25" s="32">
        <v>42277</v>
      </c>
      <c r="L25" s="31"/>
      <c r="N25" s="31"/>
      <c r="P25" s="31"/>
      <c r="Q25" s="30"/>
      <c r="R25" s="31"/>
      <c r="S25" s="30"/>
      <c r="T25" s="31"/>
      <c r="U25" s="30"/>
      <c r="V25" s="31"/>
      <c r="W25" s="30"/>
      <c r="X25" s="31"/>
      <c r="Y25" s="31" t="s">
        <v>257</v>
      </c>
      <c r="Z25" s="31" t="s">
        <v>258</v>
      </c>
      <c r="AA25" s="31" t="s">
        <v>244</v>
      </c>
      <c r="AB25" s="54"/>
      <c r="AC25" s="31" t="s">
        <v>42</v>
      </c>
      <c r="AD25" s="13" t="s">
        <v>1572</v>
      </c>
      <c r="AE25" s="31"/>
      <c r="AF25" s="13"/>
      <c r="AG25" s="23"/>
    </row>
    <row r="26" spans="1:33" ht="90" x14ac:dyDescent="0.2">
      <c r="A26" s="30" t="s">
        <v>119</v>
      </c>
      <c r="B26" s="30" t="s">
        <v>123</v>
      </c>
      <c r="C26" s="30" t="s">
        <v>1461</v>
      </c>
      <c r="D26" s="31" t="s">
        <v>697</v>
      </c>
      <c r="E26" s="32">
        <v>42277</v>
      </c>
      <c r="F26" s="31" t="s">
        <v>244</v>
      </c>
      <c r="G26" s="30" t="s">
        <v>698</v>
      </c>
      <c r="H26" s="32">
        <v>42277</v>
      </c>
      <c r="I26" s="30" t="s">
        <v>699</v>
      </c>
      <c r="J26" s="32">
        <v>42277</v>
      </c>
      <c r="K26" s="30" t="s">
        <v>700</v>
      </c>
      <c r="L26" s="32">
        <v>42277</v>
      </c>
      <c r="N26" s="31"/>
      <c r="P26" s="31"/>
      <c r="Q26" s="30"/>
      <c r="R26" s="31"/>
      <c r="S26" s="30"/>
      <c r="T26" s="31"/>
      <c r="U26" s="30"/>
      <c r="V26" s="31"/>
      <c r="W26" s="30"/>
      <c r="X26" s="31"/>
      <c r="Y26" s="31" t="s">
        <v>257</v>
      </c>
      <c r="Z26" s="31" t="s">
        <v>258</v>
      </c>
      <c r="AA26" s="31" t="s">
        <v>244</v>
      </c>
      <c r="AB26" s="54"/>
      <c r="AC26" s="31" t="s">
        <v>142</v>
      </c>
      <c r="AD26" s="13" t="s">
        <v>1573</v>
      </c>
      <c r="AE26" s="31"/>
      <c r="AF26" s="13"/>
      <c r="AG26" s="23"/>
    </row>
    <row r="27" spans="1:33" ht="56.25" x14ac:dyDescent="0.2">
      <c r="A27" s="30" t="s">
        <v>119</v>
      </c>
      <c r="B27" s="30" t="s">
        <v>124</v>
      </c>
      <c r="C27" s="30" t="s">
        <v>1462</v>
      </c>
      <c r="D27" s="31" t="s">
        <v>701</v>
      </c>
      <c r="E27" s="32">
        <v>42369</v>
      </c>
      <c r="F27" s="31" t="s">
        <v>244</v>
      </c>
      <c r="G27" s="30" t="s">
        <v>702</v>
      </c>
      <c r="H27" s="32">
        <v>42369</v>
      </c>
      <c r="I27" s="30" t="s">
        <v>703</v>
      </c>
      <c r="J27" s="32">
        <v>42369</v>
      </c>
      <c r="K27" s="30" t="s">
        <v>704</v>
      </c>
      <c r="L27" s="32">
        <v>42369</v>
      </c>
      <c r="M27" s="30" t="s">
        <v>705</v>
      </c>
      <c r="N27" s="32">
        <v>42369</v>
      </c>
      <c r="P27" s="31"/>
      <c r="Q27" s="30"/>
      <c r="R27" s="31"/>
      <c r="S27" s="30"/>
      <c r="T27" s="31"/>
      <c r="U27" s="30"/>
      <c r="V27" s="31"/>
      <c r="W27" s="30"/>
      <c r="X27" s="31"/>
      <c r="Y27" s="31" t="s">
        <v>257</v>
      </c>
      <c r="Z27" s="31" t="s">
        <v>257</v>
      </c>
      <c r="AA27" s="31" t="s">
        <v>244</v>
      </c>
      <c r="AB27" s="54"/>
      <c r="AC27" s="31" t="s">
        <v>1574</v>
      </c>
      <c r="AD27" s="13" t="s">
        <v>1575</v>
      </c>
      <c r="AE27" s="31"/>
      <c r="AF27" s="13"/>
      <c r="AG27" s="23"/>
    </row>
    <row r="28" spans="1:33" ht="78.75" x14ac:dyDescent="0.2">
      <c r="A28" s="30" t="s">
        <v>119</v>
      </c>
      <c r="B28" s="30" t="s">
        <v>126</v>
      </c>
      <c r="C28" s="30" t="s">
        <v>1463</v>
      </c>
      <c r="D28" s="31" t="s">
        <v>706</v>
      </c>
      <c r="E28" s="32">
        <v>42369</v>
      </c>
      <c r="F28" s="31" t="s">
        <v>245</v>
      </c>
      <c r="G28" s="30" t="s">
        <v>707</v>
      </c>
      <c r="H28" s="32">
        <v>42185</v>
      </c>
      <c r="I28" s="30" t="s">
        <v>708</v>
      </c>
      <c r="J28" s="32">
        <v>42185</v>
      </c>
      <c r="K28" s="30" t="s">
        <v>709</v>
      </c>
      <c r="L28" s="32">
        <v>42270</v>
      </c>
      <c r="M28" s="30" t="s">
        <v>710</v>
      </c>
      <c r="N28" s="32">
        <v>42369</v>
      </c>
      <c r="P28" s="31"/>
      <c r="Q28" s="30"/>
      <c r="R28" s="31"/>
      <c r="S28" s="30"/>
      <c r="T28" s="31"/>
      <c r="U28" s="30"/>
      <c r="V28" s="31"/>
      <c r="W28" s="30"/>
      <c r="X28" s="31"/>
      <c r="Y28" s="31" t="s">
        <v>258</v>
      </c>
      <c r="Z28" s="31" t="s">
        <v>258</v>
      </c>
      <c r="AA28" s="31" t="s">
        <v>245</v>
      </c>
      <c r="AB28" s="54"/>
      <c r="AC28" s="31" t="s">
        <v>1574</v>
      </c>
      <c r="AD28" s="13" t="s">
        <v>1575</v>
      </c>
      <c r="AE28" s="31"/>
      <c r="AF28" s="13"/>
      <c r="AG28" s="23"/>
    </row>
    <row r="29" spans="1:33" ht="67.5" x14ac:dyDescent="0.2">
      <c r="A29" s="30" t="s">
        <v>119</v>
      </c>
      <c r="B29" s="30" t="s">
        <v>127</v>
      </c>
      <c r="C29" s="30" t="s">
        <v>1464</v>
      </c>
      <c r="D29" s="31" t="s">
        <v>711</v>
      </c>
      <c r="E29" s="32">
        <v>42369</v>
      </c>
      <c r="F29" s="31" t="s">
        <v>244</v>
      </c>
      <c r="G29" s="30" t="s">
        <v>712</v>
      </c>
      <c r="H29" s="32">
        <v>42277</v>
      </c>
      <c r="I29" s="30" t="s">
        <v>713</v>
      </c>
      <c r="J29" s="32">
        <v>42277</v>
      </c>
      <c r="K29" s="30" t="s">
        <v>714</v>
      </c>
      <c r="L29" s="32">
        <v>42369</v>
      </c>
      <c r="N29" s="31"/>
      <c r="P29" s="31"/>
      <c r="Q29" s="30"/>
      <c r="R29" s="31"/>
      <c r="S29" s="30"/>
      <c r="T29" s="31"/>
      <c r="U29" s="30"/>
      <c r="V29" s="31"/>
      <c r="W29" s="30"/>
      <c r="X29" s="31"/>
      <c r="Y29" s="31" t="s">
        <v>257</v>
      </c>
      <c r="Z29" s="31" t="s">
        <v>257</v>
      </c>
      <c r="AA29" s="31" t="s">
        <v>244</v>
      </c>
      <c r="AB29" s="54" t="s">
        <v>748</v>
      </c>
      <c r="AC29" s="31"/>
      <c r="AD29" s="13" t="s">
        <v>1576</v>
      </c>
      <c r="AE29" s="31"/>
      <c r="AF29" s="13"/>
      <c r="AG29" s="23"/>
    </row>
    <row r="30" spans="1:33" ht="45" x14ac:dyDescent="0.2">
      <c r="A30" s="30" t="s">
        <v>119</v>
      </c>
      <c r="B30" s="30" t="s">
        <v>129</v>
      </c>
      <c r="C30" s="30" t="s">
        <v>1465</v>
      </c>
      <c r="D30" s="31" t="s">
        <v>689</v>
      </c>
      <c r="E30" s="32">
        <v>42369</v>
      </c>
      <c r="F30" s="31" t="s">
        <v>244</v>
      </c>
      <c r="G30" s="30" t="s">
        <v>715</v>
      </c>
      <c r="H30" s="32">
        <v>42156</v>
      </c>
      <c r="I30" s="30" t="s">
        <v>716</v>
      </c>
      <c r="J30" s="32">
        <v>42369</v>
      </c>
      <c r="L30" s="31"/>
      <c r="N30" s="31"/>
      <c r="P30" s="31"/>
      <c r="Q30" s="30"/>
      <c r="S30" s="30"/>
      <c r="U30" s="30"/>
      <c r="W30" s="30"/>
      <c r="Y30" s="31" t="s">
        <v>257</v>
      </c>
      <c r="Z30" s="31" t="s">
        <v>258</v>
      </c>
      <c r="AA30" s="31" t="s">
        <v>245</v>
      </c>
      <c r="AB30" s="54" t="s">
        <v>758</v>
      </c>
      <c r="AC30" s="31" t="s">
        <v>142</v>
      </c>
      <c r="AD30" s="13" t="s">
        <v>1577</v>
      </c>
      <c r="AE30" s="31"/>
      <c r="AF30" s="13"/>
      <c r="AG30" s="23"/>
    </row>
    <row r="31" spans="1:33" ht="33.75" x14ac:dyDescent="0.2">
      <c r="A31" s="30" t="s">
        <v>119</v>
      </c>
      <c r="B31" s="30" t="s">
        <v>129</v>
      </c>
      <c r="C31" s="30" t="s">
        <v>1466</v>
      </c>
      <c r="D31" s="31" t="s">
        <v>717</v>
      </c>
      <c r="E31" s="32">
        <v>42369</v>
      </c>
      <c r="F31" s="31" t="s">
        <v>244</v>
      </c>
      <c r="G31" s="30" t="s">
        <v>718</v>
      </c>
      <c r="H31" s="32">
        <v>42369</v>
      </c>
      <c r="J31" s="31"/>
      <c r="L31" s="31"/>
      <c r="N31" s="31"/>
      <c r="P31" s="31"/>
      <c r="Q31" s="30"/>
      <c r="S31" s="30"/>
      <c r="U31" s="30"/>
      <c r="W31" s="30"/>
      <c r="Y31" s="31" t="s">
        <v>257</v>
      </c>
      <c r="Z31" s="31" t="s">
        <v>258</v>
      </c>
      <c r="AA31" s="31" t="s">
        <v>245</v>
      </c>
      <c r="AB31" s="54" t="s">
        <v>758</v>
      </c>
      <c r="AC31" s="31" t="s">
        <v>142</v>
      </c>
      <c r="AD31" s="13" t="s">
        <v>1578</v>
      </c>
      <c r="AE31" s="31"/>
      <c r="AF31" s="13"/>
      <c r="AG31" s="23"/>
    </row>
    <row r="32" spans="1:33" ht="90" x14ac:dyDescent="0.2">
      <c r="A32" s="30" t="s">
        <v>119</v>
      </c>
      <c r="B32" s="30" t="s">
        <v>129</v>
      </c>
      <c r="C32" s="50" t="s">
        <v>719</v>
      </c>
      <c r="D32" s="31" t="s">
        <v>689</v>
      </c>
      <c r="E32" s="32">
        <v>42153</v>
      </c>
      <c r="F32" s="31" t="s">
        <v>244</v>
      </c>
      <c r="G32" s="30" t="s">
        <v>720</v>
      </c>
      <c r="H32" s="32">
        <v>42128</v>
      </c>
      <c r="I32" s="30" t="s">
        <v>721</v>
      </c>
      <c r="J32" s="32">
        <v>42153</v>
      </c>
      <c r="K32" s="30" t="s">
        <v>722</v>
      </c>
      <c r="L32" s="32">
        <v>42153</v>
      </c>
      <c r="M32" s="30" t="s">
        <v>723</v>
      </c>
      <c r="N32" s="32">
        <v>42153</v>
      </c>
      <c r="O32" s="30" t="s">
        <v>724</v>
      </c>
      <c r="P32" s="32">
        <v>42153</v>
      </c>
      <c r="Q32" s="30"/>
      <c r="S32" s="30"/>
      <c r="U32" s="30"/>
      <c r="W32" s="30"/>
      <c r="Y32" s="31" t="s">
        <v>257</v>
      </c>
      <c r="Z32" s="31" t="s">
        <v>258</v>
      </c>
      <c r="AA32" s="31" t="s">
        <v>245</v>
      </c>
      <c r="AB32" s="54" t="s">
        <v>758</v>
      </c>
      <c r="AC32" s="31" t="s">
        <v>142</v>
      </c>
      <c r="AD32" s="13" t="s">
        <v>1579</v>
      </c>
      <c r="AE32" s="31"/>
      <c r="AF32" s="13"/>
      <c r="AG32" s="23"/>
    </row>
    <row r="33" spans="1:33" ht="56.25" x14ac:dyDescent="0.2">
      <c r="A33" s="30" t="s">
        <v>119</v>
      </c>
      <c r="B33" s="30" t="s">
        <v>129</v>
      </c>
      <c r="C33" s="30" t="s">
        <v>1467</v>
      </c>
      <c r="D33" s="31" t="s">
        <v>689</v>
      </c>
      <c r="E33" s="32">
        <v>42369</v>
      </c>
      <c r="F33" s="31" t="s">
        <v>244</v>
      </c>
      <c r="G33" s="30" t="s">
        <v>725</v>
      </c>
      <c r="H33" s="32">
        <v>42369</v>
      </c>
      <c r="I33" s="30" t="s">
        <v>726</v>
      </c>
      <c r="J33" s="32">
        <v>42369</v>
      </c>
      <c r="K33" s="30" t="s">
        <v>727</v>
      </c>
      <c r="L33" s="32">
        <v>42369</v>
      </c>
      <c r="M33" s="30" t="s">
        <v>728</v>
      </c>
      <c r="N33" s="32">
        <v>42369</v>
      </c>
      <c r="P33" s="31"/>
      <c r="Q33" s="30"/>
      <c r="S33" s="30"/>
      <c r="U33" s="30"/>
      <c r="W33" s="30"/>
      <c r="Y33" s="31" t="s">
        <v>257</v>
      </c>
      <c r="Z33" s="31" t="s">
        <v>258</v>
      </c>
      <c r="AA33" s="31" t="s">
        <v>245</v>
      </c>
      <c r="AB33" s="54" t="s">
        <v>758</v>
      </c>
      <c r="AC33" s="31" t="s">
        <v>142</v>
      </c>
      <c r="AD33" s="13" t="s">
        <v>1580</v>
      </c>
      <c r="AE33" s="31"/>
      <c r="AF33" s="13"/>
      <c r="AG33" s="23"/>
    </row>
    <row r="34" spans="1:33" ht="78.75" x14ac:dyDescent="0.2">
      <c r="A34" s="30" t="s">
        <v>119</v>
      </c>
      <c r="B34" s="30" t="s">
        <v>130</v>
      </c>
      <c r="C34" s="30" t="s">
        <v>1468</v>
      </c>
      <c r="D34" s="31" t="s">
        <v>689</v>
      </c>
      <c r="E34" s="32">
        <v>42478</v>
      </c>
      <c r="F34" s="31" t="s">
        <v>245</v>
      </c>
      <c r="G34" s="30" t="s">
        <v>729</v>
      </c>
      <c r="H34" s="32">
        <v>42478</v>
      </c>
      <c r="I34" s="30" t="s">
        <v>730</v>
      </c>
      <c r="J34" s="32">
        <v>42478</v>
      </c>
      <c r="K34" s="30" t="s">
        <v>731</v>
      </c>
      <c r="L34" s="32">
        <v>42478</v>
      </c>
      <c r="N34" s="31"/>
      <c r="P34" s="31"/>
      <c r="Q34" s="30"/>
      <c r="R34" s="31"/>
      <c r="S34" s="30"/>
      <c r="T34" s="31"/>
      <c r="U34" s="30"/>
      <c r="V34" s="31"/>
      <c r="W34" s="30"/>
      <c r="X34" s="31"/>
      <c r="Y34" s="31" t="s">
        <v>257</v>
      </c>
      <c r="Z34" s="31" t="s">
        <v>258</v>
      </c>
      <c r="AA34" s="31" t="s">
        <v>245</v>
      </c>
      <c r="AB34" s="54" t="s">
        <v>758</v>
      </c>
      <c r="AC34" s="31" t="s">
        <v>142</v>
      </c>
      <c r="AD34" s="13" t="s">
        <v>1581</v>
      </c>
      <c r="AE34" s="31"/>
      <c r="AF34" s="13"/>
      <c r="AG34" s="23"/>
    </row>
    <row r="35" spans="1:33" ht="56.25" x14ac:dyDescent="0.2">
      <c r="A35" s="30" t="s">
        <v>119</v>
      </c>
      <c r="B35" s="30" t="s">
        <v>130</v>
      </c>
      <c r="C35" s="30" t="s">
        <v>732</v>
      </c>
      <c r="D35" s="31" t="s">
        <v>689</v>
      </c>
      <c r="E35" s="32">
        <v>42478</v>
      </c>
      <c r="F35" s="31" t="s">
        <v>244</v>
      </c>
      <c r="G35" s="30" t="s">
        <v>733</v>
      </c>
      <c r="H35" s="32">
        <v>42478</v>
      </c>
      <c r="I35" s="30" t="s">
        <v>734</v>
      </c>
      <c r="J35" s="32">
        <v>42478</v>
      </c>
      <c r="K35" s="30" t="s">
        <v>735</v>
      </c>
      <c r="L35" s="32">
        <v>42478</v>
      </c>
      <c r="M35" s="30" t="s">
        <v>736</v>
      </c>
      <c r="N35" s="32">
        <v>42478</v>
      </c>
      <c r="P35" s="31"/>
      <c r="Q35" s="30"/>
      <c r="R35" s="31"/>
      <c r="S35" s="30"/>
      <c r="T35" s="31"/>
      <c r="U35" s="30"/>
      <c r="V35" s="31"/>
      <c r="W35" s="30"/>
      <c r="X35" s="31"/>
      <c r="Y35" s="31" t="s">
        <v>257</v>
      </c>
      <c r="Z35" s="31" t="s">
        <v>258</v>
      </c>
      <c r="AA35" s="31" t="s">
        <v>245</v>
      </c>
      <c r="AB35" s="54" t="s">
        <v>758</v>
      </c>
      <c r="AC35" s="31" t="s">
        <v>142</v>
      </c>
      <c r="AD35" s="13" t="s">
        <v>1582</v>
      </c>
      <c r="AE35" s="31"/>
      <c r="AF35" s="13"/>
      <c r="AG35" s="23"/>
    </row>
    <row r="36" spans="1:33" ht="67.5" x14ac:dyDescent="0.2">
      <c r="A36" s="30" t="s">
        <v>119</v>
      </c>
      <c r="B36" s="30" t="s">
        <v>130</v>
      </c>
      <c r="C36" s="30" t="s">
        <v>1469</v>
      </c>
      <c r="D36" s="31" t="s">
        <v>689</v>
      </c>
      <c r="E36" s="32">
        <v>42277</v>
      </c>
      <c r="F36" s="31" t="s">
        <v>245</v>
      </c>
      <c r="G36" s="30" t="s">
        <v>737</v>
      </c>
      <c r="H36" s="32">
        <v>42185</v>
      </c>
      <c r="I36" s="30" t="s">
        <v>738</v>
      </c>
      <c r="J36" s="32">
        <v>42185</v>
      </c>
      <c r="K36" s="30" t="s">
        <v>739</v>
      </c>
      <c r="L36" s="32">
        <v>42277</v>
      </c>
      <c r="N36" s="31"/>
      <c r="P36" s="31"/>
      <c r="Q36" s="30"/>
      <c r="R36" s="31"/>
      <c r="S36" s="30"/>
      <c r="T36" s="31"/>
      <c r="U36" s="30"/>
      <c r="V36" s="31"/>
      <c r="W36" s="30"/>
      <c r="X36" s="31"/>
      <c r="Y36" s="31" t="s">
        <v>258</v>
      </c>
      <c r="Z36" s="31" t="s">
        <v>258</v>
      </c>
      <c r="AA36" s="31" t="s">
        <v>245</v>
      </c>
      <c r="AB36" s="54" t="s">
        <v>804</v>
      </c>
      <c r="AC36" s="31"/>
      <c r="AD36" s="13" t="s">
        <v>1583</v>
      </c>
      <c r="AE36" s="31"/>
      <c r="AF36" s="13"/>
      <c r="AG36" s="23"/>
    </row>
    <row r="37" spans="1:33" ht="56.25" x14ac:dyDescent="0.2">
      <c r="A37" s="30" t="s">
        <v>119</v>
      </c>
      <c r="B37" s="30" t="s">
        <v>132</v>
      </c>
      <c r="C37" s="30" t="s">
        <v>1470</v>
      </c>
      <c r="D37" s="31" t="s">
        <v>689</v>
      </c>
      <c r="E37" s="32">
        <v>42369</v>
      </c>
      <c r="F37" s="31" t="s">
        <v>244</v>
      </c>
      <c r="G37" s="30" t="s">
        <v>740</v>
      </c>
      <c r="H37" s="32">
        <v>42369</v>
      </c>
      <c r="I37" s="30" t="s">
        <v>741</v>
      </c>
      <c r="J37" s="32">
        <v>42369</v>
      </c>
      <c r="K37" s="30" t="s">
        <v>742</v>
      </c>
      <c r="L37" s="32">
        <v>42369</v>
      </c>
      <c r="M37" s="30" t="s">
        <v>743</v>
      </c>
      <c r="N37" s="32">
        <v>42369</v>
      </c>
      <c r="O37" s="30" t="s">
        <v>744</v>
      </c>
      <c r="P37" s="32">
        <v>42369</v>
      </c>
      <c r="Q37" s="30"/>
      <c r="R37" s="31"/>
      <c r="S37" s="30"/>
      <c r="T37" s="31"/>
      <c r="U37" s="30"/>
      <c r="V37" s="31"/>
      <c r="W37" s="30"/>
      <c r="X37" s="31"/>
      <c r="Y37" s="31" t="s">
        <v>257</v>
      </c>
      <c r="Z37" s="31" t="s">
        <v>257</v>
      </c>
      <c r="AA37" s="31" t="s">
        <v>245</v>
      </c>
      <c r="AB37" s="54" t="s">
        <v>804</v>
      </c>
      <c r="AC37" s="31"/>
      <c r="AD37" s="13" t="s">
        <v>1583</v>
      </c>
      <c r="AE37" s="31"/>
      <c r="AF37" s="13"/>
      <c r="AG37" s="23"/>
    </row>
    <row r="38" spans="1:33" ht="56.25" x14ac:dyDescent="0.2">
      <c r="A38" s="30" t="s">
        <v>119</v>
      </c>
      <c r="B38" s="30" t="s">
        <v>133</v>
      </c>
      <c r="C38" s="30" t="s">
        <v>1471</v>
      </c>
      <c r="D38" s="31" t="s">
        <v>689</v>
      </c>
      <c r="E38" s="32">
        <v>42369</v>
      </c>
      <c r="F38" s="31" t="s">
        <v>244</v>
      </c>
      <c r="G38" s="30" t="s">
        <v>745</v>
      </c>
      <c r="H38" s="32">
        <v>42369</v>
      </c>
      <c r="I38" s="30" t="s">
        <v>746</v>
      </c>
      <c r="J38" s="32">
        <v>42369</v>
      </c>
      <c r="L38" s="31"/>
      <c r="N38" s="31"/>
      <c r="P38" s="31"/>
      <c r="Q38" s="30"/>
      <c r="R38" s="31"/>
      <c r="S38" s="30"/>
      <c r="T38" s="31"/>
      <c r="U38" s="30"/>
      <c r="V38" s="31"/>
      <c r="W38" s="30"/>
      <c r="X38" s="31"/>
      <c r="Y38" s="31" t="s">
        <v>257</v>
      </c>
      <c r="Z38" s="31" t="s">
        <v>257</v>
      </c>
      <c r="AA38" s="31" t="s">
        <v>245</v>
      </c>
      <c r="AB38" s="54" t="s">
        <v>808</v>
      </c>
      <c r="AC38" s="31"/>
      <c r="AD38" s="13" t="s">
        <v>1583</v>
      </c>
      <c r="AE38" s="31"/>
      <c r="AF38" s="13"/>
      <c r="AG38" s="23"/>
    </row>
    <row r="39" spans="1:33" ht="45" x14ac:dyDescent="0.2">
      <c r="A39" s="30" t="s">
        <v>747</v>
      </c>
      <c r="B39" s="30" t="s">
        <v>135</v>
      </c>
      <c r="C39" s="30" t="s">
        <v>1472</v>
      </c>
      <c r="D39" s="31" t="s">
        <v>498</v>
      </c>
      <c r="E39" s="32">
        <v>42369</v>
      </c>
      <c r="F39" s="31" t="s">
        <v>245</v>
      </c>
      <c r="G39" s="30"/>
      <c r="H39" s="31"/>
      <c r="J39" s="31"/>
      <c r="L39" s="31"/>
      <c r="N39" s="31"/>
      <c r="P39" s="31"/>
      <c r="Q39" s="30"/>
      <c r="R39" s="31"/>
      <c r="S39" s="30"/>
      <c r="T39" s="31"/>
      <c r="U39" s="30"/>
      <c r="V39" s="31"/>
      <c r="W39" s="30"/>
      <c r="X39" s="31"/>
      <c r="Y39" s="31" t="s">
        <v>257</v>
      </c>
      <c r="Z39" s="31" t="s">
        <v>257</v>
      </c>
      <c r="AA39" s="31" t="s">
        <v>244</v>
      </c>
      <c r="AB39" s="54" t="s">
        <v>748</v>
      </c>
      <c r="AC39" s="31"/>
      <c r="AD39" s="13" t="s">
        <v>1576</v>
      </c>
      <c r="AE39" s="31"/>
      <c r="AF39" s="13"/>
      <c r="AG39" s="23"/>
    </row>
    <row r="40" spans="1:33" ht="78.75" x14ac:dyDescent="0.2">
      <c r="A40" s="30" t="s">
        <v>747</v>
      </c>
      <c r="B40" s="30" t="s">
        <v>1020</v>
      </c>
      <c r="C40" s="30" t="s">
        <v>1473</v>
      </c>
      <c r="D40" s="31" t="s">
        <v>477</v>
      </c>
      <c r="E40" s="32">
        <v>42314</v>
      </c>
      <c r="F40" s="31" t="s">
        <v>244</v>
      </c>
      <c r="G40" s="30" t="s">
        <v>749</v>
      </c>
      <c r="H40" s="32">
        <v>42146</v>
      </c>
      <c r="I40" s="30" t="s">
        <v>750</v>
      </c>
      <c r="J40" s="32">
        <v>42146</v>
      </c>
      <c r="K40" s="30" t="s">
        <v>751</v>
      </c>
      <c r="L40" s="32">
        <v>42146</v>
      </c>
      <c r="M40" s="30" t="s">
        <v>752</v>
      </c>
      <c r="N40" s="32">
        <v>42146</v>
      </c>
      <c r="O40" s="30" t="s">
        <v>753</v>
      </c>
      <c r="P40" s="32">
        <v>42146</v>
      </c>
      <c r="Q40" s="30" t="s">
        <v>754</v>
      </c>
      <c r="R40" s="32">
        <v>42146</v>
      </c>
      <c r="S40" s="30" t="s">
        <v>755</v>
      </c>
      <c r="T40" s="32">
        <v>42250</v>
      </c>
      <c r="U40" s="30" t="s">
        <v>756</v>
      </c>
      <c r="V40" s="32">
        <v>42278</v>
      </c>
      <c r="W40" s="30" t="s">
        <v>757</v>
      </c>
      <c r="X40" s="32">
        <v>42314</v>
      </c>
      <c r="Y40" s="31" t="s">
        <v>257</v>
      </c>
      <c r="Z40" s="31" t="s">
        <v>257</v>
      </c>
      <c r="AA40" s="31" t="s">
        <v>244</v>
      </c>
      <c r="AB40" s="54" t="s">
        <v>758</v>
      </c>
      <c r="AC40" s="31" t="s">
        <v>142</v>
      </c>
      <c r="AD40" s="13" t="s">
        <v>1577</v>
      </c>
      <c r="AE40" s="31"/>
      <c r="AF40" s="13"/>
      <c r="AG40" s="23"/>
    </row>
    <row r="41" spans="1:33" ht="78.75" x14ac:dyDescent="0.2">
      <c r="A41" s="30" t="s">
        <v>747</v>
      </c>
      <c r="B41" s="30" t="s">
        <v>1020</v>
      </c>
      <c r="C41" s="30" t="s">
        <v>1474</v>
      </c>
      <c r="D41" s="31" t="s">
        <v>477</v>
      </c>
      <c r="E41" s="32">
        <v>42314</v>
      </c>
      <c r="F41" s="31" t="s">
        <v>244</v>
      </c>
      <c r="G41" s="30" t="s">
        <v>759</v>
      </c>
      <c r="H41" s="32">
        <v>42146</v>
      </c>
      <c r="I41" s="30" t="s">
        <v>760</v>
      </c>
      <c r="J41" s="32">
        <v>42146</v>
      </c>
      <c r="K41" s="30" t="s">
        <v>761</v>
      </c>
      <c r="L41" s="32">
        <v>42146</v>
      </c>
      <c r="M41" s="30" t="s">
        <v>762</v>
      </c>
      <c r="N41" s="32">
        <v>42146</v>
      </c>
      <c r="O41" s="30" t="s">
        <v>763</v>
      </c>
      <c r="P41" s="32">
        <v>42146</v>
      </c>
      <c r="Q41" s="30" t="s">
        <v>764</v>
      </c>
      <c r="R41" s="32">
        <v>42146</v>
      </c>
      <c r="S41" s="30" t="s">
        <v>765</v>
      </c>
      <c r="T41" s="32">
        <v>42250</v>
      </c>
      <c r="U41" s="30" t="s">
        <v>766</v>
      </c>
      <c r="V41" s="32">
        <v>42278</v>
      </c>
      <c r="W41" s="30" t="s">
        <v>767</v>
      </c>
      <c r="X41" s="32">
        <v>42314</v>
      </c>
      <c r="Y41" s="31" t="s">
        <v>257</v>
      </c>
      <c r="Z41" s="31" t="s">
        <v>257</v>
      </c>
      <c r="AA41" s="31" t="s">
        <v>244</v>
      </c>
      <c r="AB41" s="54" t="s">
        <v>758</v>
      </c>
      <c r="AC41" s="31" t="s">
        <v>142</v>
      </c>
      <c r="AD41" s="13" t="s">
        <v>1578</v>
      </c>
      <c r="AE41" s="31"/>
      <c r="AF41" s="13"/>
      <c r="AG41" s="23"/>
    </row>
    <row r="42" spans="1:33" ht="78.75" x14ac:dyDescent="0.2">
      <c r="A42" s="30" t="s">
        <v>747</v>
      </c>
      <c r="B42" s="30" t="s">
        <v>1020</v>
      </c>
      <c r="C42" s="30" t="s">
        <v>1475</v>
      </c>
      <c r="D42" s="31" t="s">
        <v>477</v>
      </c>
      <c r="E42" s="32">
        <v>42314</v>
      </c>
      <c r="F42" s="31" t="s">
        <v>244</v>
      </c>
      <c r="G42" s="30" t="s">
        <v>768</v>
      </c>
      <c r="H42" s="32">
        <v>42146</v>
      </c>
      <c r="I42" s="30" t="s">
        <v>769</v>
      </c>
      <c r="J42" s="32">
        <v>42146</v>
      </c>
      <c r="K42" s="30" t="s">
        <v>770</v>
      </c>
      <c r="L42" s="32">
        <v>42146</v>
      </c>
      <c r="M42" s="30" t="s">
        <v>771</v>
      </c>
      <c r="N42" s="32">
        <v>42146</v>
      </c>
      <c r="O42" s="30" t="s">
        <v>772</v>
      </c>
      <c r="P42" s="32">
        <v>42146</v>
      </c>
      <c r="Q42" s="30" t="s">
        <v>773</v>
      </c>
      <c r="R42" s="32">
        <v>42146</v>
      </c>
      <c r="S42" s="30" t="s">
        <v>774</v>
      </c>
      <c r="T42" s="32">
        <v>42250</v>
      </c>
      <c r="U42" s="30" t="s">
        <v>775</v>
      </c>
      <c r="V42" s="32">
        <v>42278</v>
      </c>
      <c r="W42" s="30" t="s">
        <v>776</v>
      </c>
      <c r="X42" s="32">
        <v>42314</v>
      </c>
      <c r="Y42" s="31" t="s">
        <v>257</v>
      </c>
      <c r="Z42" s="31" t="s">
        <v>257</v>
      </c>
      <c r="AA42" s="31" t="s">
        <v>244</v>
      </c>
      <c r="AB42" s="54" t="s">
        <v>758</v>
      </c>
      <c r="AC42" s="31" t="s">
        <v>142</v>
      </c>
      <c r="AD42" s="13" t="s">
        <v>1579</v>
      </c>
      <c r="AE42" s="31"/>
      <c r="AF42" s="13"/>
      <c r="AG42" s="23"/>
    </row>
    <row r="43" spans="1:33" ht="78.75" x14ac:dyDescent="0.2">
      <c r="A43" s="30" t="s">
        <v>747</v>
      </c>
      <c r="B43" s="30" t="s">
        <v>1020</v>
      </c>
      <c r="C43" s="30" t="s">
        <v>1476</v>
      </c>
      <c r="D43" s="31" t="s">
        <v>477</v>
      </c>
      <c r="E43" s="32">
        <v>42314</v>
      </c>
      <c r="F43" s="31" t="s">
        <v>244</v>
      </c>
      <c r="G43" s="30" t="s">
        <v>777</v>
      </c>
      <c r="H43" s="32">
        <v>42146</v>
      </c>
      <c r="I43" s="30" t="s">
        <v>778</v>
      </c>
      <c r="J43" s="32">
        <v>42146</v>
      </c>
      <c r="K43" s="30" t="s">
        <v>779</v>
      </c>
      <c r="L43" s="32">
        <v>42146</v>
      </c>
      <c r="M43" s="30" t="s">
        <v>780</v>
      </c>
      <c r="N43" s="32">
        <v>42146</v>
      </c>
      <c r="O43" s="30" t="s">
        <v>781</v>
      </c>
      <c r="P43" s="32">
        <v>42146</v>
      </c>
      <c r="Q43" s="30" t="s">
        <v>782</v>
      </c>
      <c r="R43" s="32">
        <v>42146</v>
      </c>
      <c r="S43" s="30" t="s">
        <v>783</v>
      </c>
      <c r="T43" s="32">
        <v>42250</v>
      </c>
      <c r="U43" s="30" t="s">
        <v>784</v>
      </c>
      <c r="V43" s="32">
        <v>42278</v>
      </c>
      <c r="W43" s="30" t="s">
        <v>785</v>
      </c>
      <c r="X43" s="32">
        <v>42314</v>
      </c>
      <c r="Y43" s="31" t="s">
        <v>257</v>
      </c>
      <c r="Z43" s="31" t="s">
        <v>257</v>
      </c>
      <c r="AA43" s="31" t="s">
        <v>244</v>
      </c>
      <c r="AB43" s="54" t="s">
        <v>758</v>
      </c>
      <c r="AC43" s="31" t="s">
        <v>142</v>
      </c>
      <c r="AD43" s="13" t="s">
        <v>1580</v>
      </c>
      <c r="AE43" s="31"/>
      <c r="AF43" s="13"/>
      <c r="AG43" s="23"/>
    </row>
    <row r="44" spans="1:33" ht="78.75" x14ac:dyDescent="0.2">
      <c r="A44" s="30" t="s">
        <v>747</v>
      </c>
      <c r="B44" s="30" t="s">
        <v>1020</v>
      </c>
      <c r="C44" s="30" t="s">
        <v>1477</v>
      </c>
      <c r="D44" s="31" t="s">
        <v>477</v>
      </c>
      <c r="E44" s="32">
        <v>42314</v>
      </c>
      <c r="F44" s="31" t="s">
        <v>244</v>
      </c>
      <c r="G44" s="30" t="s">
        <v>786</v>
      </c>
      <c r="H44" s="32">
        <v>42146</v>
      </c>
      <c r="I44" s="30" t="s">
        <v>787</v>
      </c>
      <c r="J44" s="32">
        <v>42146</v>
      </c>
      <c r="K44" s="30" t="s">
        <v>788</v>
      </c>
      <c r="L44" s="32">
        <v>42146</v>
      </c>
      <c r="M44" s="30" t="s">
        <v>789</v>
      </c>
      <c r="N44" s="32">
        <v>42146</v>
      </c>
      <c r="O44" s="30" t="s">
        <v>790</v>
      </c>
      <c r="P44" s="32">
        <v>42146</v>
      </c>
      <c r="Q44" s="30" t="s">
        <v>791</v>
      </c>
      <c r="R44" s="32">
        <v>42146</v>
      </c>
      <c r="S44" s="30" t="s">
        <v>792</v>
      </c>
      <c r="T44" s="32">
        <v>42250</v>
      </c>
      <c r="U44" s="30" t="s">
        <v>793</v>
      </c>
      <c r="V44" s="32">
        <v>42278</v>
      </c>
      <c r="W44" s="30" t="s">
        <v>794</v>
      </c>
      <c r="X44" s="32">
        <v>42314</v>
      </c>
      <c r="Y44" s="31" t="s">
        <v>257</v>
      </c>
      <c r="Z44" s="31" t="s">
        <v>257</v>
      </c>
      <c r="AA44" s="31" t="s">
        <v>244</v>
      </c>
      <c r="AB44" s="54" t="s">
        <v>758</v>
      </c>
      <c r="AC44" s="31" t="s">
        <v>142</v>
      </c>
      <c r="AD44" s="13" t="s">
        <v>1581</v>
      </c>
      <c r="AE44" s="31"/>
      <c r="AF44" s="13"/>
      <c r="AG44" s="23"/>
    </row>
    <row r="45" spans="1:33" ht="90" x14ac:dyDescent="0.2">
      <c r="A45" s="30" t="s">
        <v>747</v>
      </c>
      <c r="B45" s="30" t="s">
        <v>1020</v>
      </c>
      <c r="C45" s="30" t="s">
        <v>1478</v>
      </c>
      <c r="D45" s="31" t="s">
        <v>477</v>
      </c>
      <c r="E45" s="32">
        <v>42314</v>
      </c>
      <c r="F45" s="31" t="s">
        <v>244</v>
      </c>
      <c r="G45" s="30" t="s">
        <v>795</v>
      </c>
      <c r="H45" s="32">
        <v>42146</v>
      </c>
      <c r="I45" s="30" t="s">
        <v>796</v>
      </c>
      <c r="J45" s="32">
        <v>42146</v>
      </c>
      <c r="K45" s="30" t="s">
        <v>797</v>
      </c>
      <c r="L45" s="32">
        <v>42146</v>
      </c>
      <c r="M45" s="30" t="s">
        <v>798</v>
      </c>
      <c r="N45" s="32">
        <v>42146</v>
      </c>
      <c r="O45" s="30" t="s">
        <v>799</v>
      </c>
      <c r="P45" s="32">
        <v>42146</v>
      </c>
      <c r="Q45" s="30" t="s">
        <v>800</v>
      </c>
      <c r="R45" s="32">
        <v>42146</v>
      </c>
      <c r="S45" s="30" t="s">
        <v>801</v>
      </c>
      <c r="T45" s="32">
        <v>42250</v>
      </c>
      <c r="U45" s="30" t="s">
        <v>802</v>
      </c>
      <c r="V45" s="32">
        <v>42278</v>
      </c>
      <c r="W45" s="30" t="s">
        <v>803</v>
      </c>
      <c r="X45" s="32">
        <v>42314</v>
      </c>
      <c r="Y45" s="31" t="s">
        <v>257</v>
      </c>
      <c r="Z45" s="31" t="s">
        <v>257</v>
      </c>
      <c r="AA45" s="31" t="s">
        <v>244</v>
      </c>
      <c r="AB45" s="54" t="s">
        <v>758</v>
      </c>
      <c r="AC45" s="31" t="s">
        <v>142</v>
      </c>
      <c r="AD45" s="13" t="s">
        <v>1582</v>
      </c>
      <c r="AE45" s="31"/>
      <c r="AF45" s="13"/>
      <c r="AG45" s="23"/>
    </row>
    <row r="46" spans="1:33" ht="45" x14ac:dyDescent="0.2">
      <c r="A46" s="30" t="s">
        <v>747</v>
      </c>
      <c r="B46" s="30" t="s">
        <v>1021</v>
      </c>
      <c r="C46" s="30" t="s">
        <v>1479</v>
      </c>
      <c r="D46" s="31" t="s">
        <v>486</v>
      </c>
      <c r="E46" s="32">
        <v>42320</v>
      </c>
      <c r="F46" s="31" t="s">
        <v>244</v>
      </c>
      <c r="G46" s="30" t="s">
        <v>487</v>
      </c>
      <c r="H46" s="32">
        <v>42179</v>
      </c>
      <c r="I46" s="30" t="s">
        <v>488</v>
      </c>
      <c r="J46" s="32">
        <v>42208</v>
      </c>
      <c r="K46" s="30" t="s">
        <v>489</v>
      </c>
      <c r="L46" s="32">
        <v>42244</v>
      </c>
      <c r="M46" s="30" t="s">
        <v>490</v>
      </c>
      <c r="N46" s="32">
        <v>42271</v>
      </c>
      <c r="O46" s="30" t="s">
        <v>491</v>
      </c>
      <c r="P46" s="32">
        <v>42320</v>
      </c>
      <c r="Q46" s="30"/>
      <c r="R46" s="31"/>
      <c r="S46" s="30"/>
      <c r="T46" s="31"/>
      <c r="U46" s="30"/>
      <c r="V46" s="31"/>
      <c r="W46" s="30"/>
      <c r="X46" s="31"/>
      <c r="Y46" s="31" t="s">
        <v>257</v>
      </c>
      <c r="Z46" s="31" t="s">
        <v>257</v>
      </c>
      <c r="AA46" s="31" t="s">
        <v>244</v>
      </c>
      <c r="AB46" s="54" t="s">
        <v>804</v>
      </c>
      <c r="AC46" s="31"/>
      <c r="AD46" s="13" t="s">
        <v>1584</v>
      </c>
      <c r="AE46" s="31"/>
      <c r="AF46" s="13"/>
      <c r="AG46" s="23"/>
    </row>
    <row r="47" spans="1:33" ht="45" x14ac:dyDescent="0.2">
      <c r="A47" s="30" t="s">
        <v>747</v>
      </c>
      <c r="B47" s="30" t="s">
        <v>1021</v>
      </c>
      <c r="C47" s="30" t="s">
        <v>1480</v>
      </c>
      <c r="D47" s="31" t="s">
        <v>486</v>
      </c>
      <c r="E47" s="32">
        <v>42320</v>
      </c>
      <c r="F47" s="31" t="s">
        <v>244</v>
      </c>
      <c r="G47" s="30" t="s">
        <v>492</v>
      </c>
      <c r="H47" s="32">
        <v>42132</v>
      </c>
      <c r="I47" s="30" t="s">
        <v>493</v>
      </c>
      <c r="J47" s="32">
        <v>42179</v>
      </c>
      <c r="K47" s="30" t="s">
        <v>494</v>
      </c>
      <c r="L47" s="32">
        <v>42227</v>
      </c>
      <c r="M47" s="30" t="s">
        <v>495</v>
      </c>
      <c r="N47" s="32">
        <v>42279</v>
      </c>
      <c r="O47" s="30" t="s">
        <v>496</v>
      </c>
      <c r="P47" s="32">
        <v>42320</v>
      </c>
      <c r="Q47" s="30"/>
      <c r="R47" s="31"/>
      <c r="S47" s="30"/>
      <c r="T47" s="31"/>
      <c r="U47" s="30"/>
      <c r="V47" s="31"/>
      <c r="W47" s="30"/>
      <c r="X47" s="31"/>
      <c r="Y47" s="31" t="s">
        <v>257</v>
      </c>
      <c r="Z47" s="31" t="s">
        <v>257</v>
      </c>
      <c r="AA47" s="31" t="s">
        <v>244</v>
      </c>
      <c r="AB47" s="54" t="s">
        <v>804</v>
      </c>
      <c r="AC47" s="31"/>
      <c r="AD47" s="13" t="s">
        <v>1584</v>
      </c>
      <c r="AE47" s="31"/>
      <c r="AF47" s="13"/>
      <c r="AG47" s="23"/>
    </row>
    <row r="48" spans="1:33" ht="56.25" x14ac:dyDescent="0.2">
      <c r="A48" s="30" t="s">
        <v>747</v>
      </c>
      <c r="B48" s="30" t="s">
        <v>1021</v>
      </c>
      <c r="C48" s="30" t="s">
        <v>1481</v>
      </c>
      <c r="D48" s="31" t="s">
        <v>486</v>
      </c>
      <c r="E48" s="32">
        <v>42369</v>
      </c>
      <c r="F48" s="31" t="s">
        <v>245</v>
      </c>
      <c r="G48" s="30" t="s">
        <v>805</v>
      </c>
      <c r="H48" s="32">
        <v>42179</v>
      </c>
      <c r="I48" s="30" t="s">
        <v>806</v>
      </c>
      <c r="J48" s="32">
        <v>42179</v>
      </c>
      <c r="K48" s="30" t="s">
        <v>807</v>
      </c>
      <c r="L48" s="32">
        <v>42369</v>
      </c>
      <c r="N48" s="31"/>
      <c r="P48" s="31"/>
      <c r="Q48" s="30"/>
      <c r="R48" s="31"/>
      <c r="S48" s="30"/>
      <c r="T48" s="31"/>
      <c r="U48" s="30"/>
      <c r="V48" s="31"/>
      <c r="W48" s="30"/>
      <c r="X48" s="31"/>
      <c r="Y48" s="31" t="s">
        <v>257</v>
      </c>
      <c r="Z48" s="31" t="s">
        <v>258</v>
      </c>
      <c r="AA48" s="31" t="s">
        <v>245</v>
      </c>
      <c r="AB48" s="54" t="s">
        <v>808</v>
      </c>
      <c r="AC48" s="31"/>
      <c r="AD48" s="13" t="s">
        <v>1584</v>
      </c>
      <c r="AE48" s="31"/>
      <c r="AF48" s="13"/>
      <c r="AG48" s="23"/>
    </row>
    <row r="49" spans="1:33" ht="45" x14ac:dyDescent="0.2">
      <c r="A49" s="30" t="s">
        <v>747</v>
      </c>
      <c r="B49" s="30" t="s">
        <v>809</v>
      </c>
      <c r="C49" s="30" t="s">
        <v>1482</v>
      </c>
      <c r="D49" s="31" t="s">
        <v>497</v>
      </c>
      <c r="E49" s="32">
        <v>42369</v>
      </c>
      <c r="F49" s="31" t="s">
        <v>244</v>
      </c>
      <c r="G49" s="30" t="s">
        <v>500</v>
      </c>
      <c r="H49" s="32">
        <v>42369</v>
      </c>
      <c r="I49" s="30" t="s">
        <v>810</v>
      </c>
      <c r="J49" s="32">
        <v>42369</v>
      </c>
      <c r="K49" s="30" t="s">
        <v>503</v>
      </c>
      <c r="L49" s="32">
        <v>42369</v>
      </c>
      <c r="M49" s="30" t="s">
        <v>506</v>
      </c>
      <c r="N49" s="32">
        <v>42369</v>
      </c>
      <c r="O49" s="30" t="s">
        <v>509</v>
      </c>
      <c r="P49" s="32">
        <v>42369</v>
      </c>
      <c r="Q49" s="30" t="s">
        <v>512</v>
      </c>
      <c r="R49" s="32">
        <v>42369</v>
      </c>
      <c r="S49" s="30" t="s">
        <v>515</v>
      </c>
      <c r="T49" s="32">
        <v>42369</v>
      </c>
      <c r="U49" s="30" t="s">
        <v>518</v>
      </c>
      <c r="V49" s="32">
        <v>42369</v>
      </c>
      <c r="W49" s="30"/>
      <c r="X49" s="31"/>
      <c r="Y49" s="31" t="s">
        <v>257</v>
      </c>
      <c r="Z49" s="31" t="s">
        <v>257</v>
      </c>
      <c r="AA49" s="31" t="s">
        <v>244</v>
      </c>
      <c r="AB49" s="54" t="s">
        <v>1704</v>
      </c>
      <c r="AC49" s="31"/>
      <c r="AD49" s="13" t="s">
        <v>1585</v>
      </c>
      <c r="AE49" s="31"/>
      <c r="AF49" s="13"/>
      <c r="AG49" s="23"/>
    </row>
    <row r="50" spans="1:33" ht="45" x14ac:dyDescent="0.2">
      <c r="A50" s="30" t="s">
        <v>747</v>
      </c>
      <c r="B50" s="30" t="s">
        <v>809</v>
      </c>
      <c r="C50" s="30" t="s">
        <v>1483</v>
      </c>
      <c r="D50" s="31" t="s">
        <v>498</v>
      </c>
      <c r="E50" s="32">
        <v>42369</v>
      </c>
      <c r="F50" s="31" t="s">
        <v>244</v>
      </c>
      <c r="G50" s="30" t="s">
        <v>501</v>
      </c>
      <c r="H50" s="32">
        <v>42369</v>
      </c>
      <c r="I50" s="30" t="s">
        <v>811</v>
      </c>
      <c r="J50" s="32">
        <v>42369</v>
      </c>
      <c r="K50" s="30" t="s">
        <v>504</v>
      </c>
      <c r="L50" s="32">
        <v>42369</v>
      </c>
      <c r="M50" s="30" t="s">
        <v>507</v>
      </c>
      <c r="N50" s="32">
        <v>42369</v>
      </c>
      <c r="O50" s="30" t="s">
        <v>510</v>
      </c>
      <c r="P50" s="32">
        <v>42369</v>
      </c>
      <c r="Q50" s="30" t="s">
        <v>513</v>
      </c>
      <c r="R50" s="32">
        <v>42369</v>
      </c>
      <c r="S50" s="30" t="s">
        <v>516</v>
      </c>
      <c r="T50" s="32">
        <v>42369</v>
      </c>
      <c r="U50" s="30" t="s">
        <v>519</v>
      </c>
      <c r="V50" s="32">
        <v>42369</v>
      </c>
      <c r="W50" s="30"/>
      <c r="X50" s="31"/>
      <c r="Y50" s="31" t="s">
        <v>257</v>
      </c>
      <c r="Z50" s="31" t="s">
        <v>257</v>
      </c>
      <c r="AA50" s="31" t="s">
        <v>244</v>
      </c>
      <c r="AB50" s="54" t="s">
        <v>1704</v>
      </c>
      <c r="AC50" s="31" t="s">
        <v>142</v>
      </c>
      <c r="AD50" s="13" t="s">
        <v>1586</v>
      </c>
      <c r="AE50" s="31" t="s">
        <v>42</v>
      </c>
      <c r="AF50" s="13" t="s">
        <v>1587</v>
      </c>
      <c r="AG50" s="23"/>
    </row>
    <row r="51" spans="1:33" ht="45" x14ac:dyDescent="0.2">
      <c r="A51" s="30" t="s">
        <v>747</v>
      </c>
      <c r="B51" s="30" t="s">
        <v>809</v>
      </c>
      <c r="C51" s="30" t="s">
        <v>1484</v>
      </c>
      <c r="D51" s="31" t="s">
        <v>499</v>
      </c>
      <c r="E51" s="32">
        <v>42429</v>
      </c>
      <c r="F51" s="31" t="s">
        <v>244</v>
      </c>
      <c r="G51" s="30" t="s">
        <v>502</v>
      </c>
      <c r="H51" s="32">
        <v>42429</v>
      </c>
      <c r="I51" s="30" t="s">
        <v>812</v>
      </c>
      <c r="J51" s="32">
        <v>42429</v>
      </c>
      <c r="K51" s="30" t="s">
        <v>505</v>
      </c>
      <c r="L51" s="32">
        <v>42429</v>
      </c>
      <c r="M51" s="30" t="s">
        <v>508</v>
      </c>
      <c r="N51" s="32">
        <v>42429</v>
      </c>
      <c r="O51" s="30" t="s">
        <v>511</v>
      </c>
      <c r="P51" s="32">
        <v>42429</v>
      </c>
      <c r="Q51" s="30" t="s">
        <v>514</v>
      </c>
      <c r="R51" s="32">
        <v>42429</v>
      </c>
      <c r="S51" s="30" t="s">
        <v>517</v>
      </c>
      <c r="T51" s="32">
        <v>42429</v>
      </c>
      <c r="U51" s="30" t="s">
        <v>520</v>
      </c>
      <c r="V51" s="32">
        <v>42429</v>
      </c>
      <c r="W51" s="30"/>
      <c r="X51" s="31"/>
      <c r="Y51" s="31" t="s">
        <v>257</v>
      </c>
      <c r="Z51" s="31" t="s">
        <v>257</v>
      </c>
      <c r="AA51" s="31" t="s">
        <v>244</v>
      </c>
      <c r="AB51" s="54" t="s">
        <v>1704</v>
      </c>
      <c r="AC51" s="31"/>
      <c r="AD51" s="13" t="s">
        <v>1585</v>
      </c>
      <c r="AE51" s="31"/>
      <c r="AF51" s="13"/>
      <c r="AG51" s="23"/>
    </row>
    <row r="52" spans="1:33" ht="67.5" x14ac:dyDescent="0.2">
      <c r="A52" s="30" t="s">
        <v>747</v>
      </c>
      <c r="B52" s="30" t="s">
        <v>1022</v>
      </c>
      <c r="C52" s="30" t="s">
        <v>1485</v>
      </c>
      <c r="D52" s="31" t="s">
        <v>477</v>
      </c>
      <c r="E52" s="32">
        <v>42277</v>
      </c>
      <c r="F52" s="31" t="s">
        <v>244</v>
      </c>
      <c r="G52" s="30" t="s">
        <v>521</v>
      </c>
      <c r="H52" s="32">
        <v>42314</v>
      </c>
      <c r="J52" s="31"/>
      <c r="L52" s="31"/>
      <c r="N52" s="31"/>
      <c r="P52" s="31"/>
      <c r="Q52" s="30"/>
      <c r="R52" s="31"/>
      <c r="S52" s="30"/>
      <c r="T52" s="31"/>
      <c r="U52" s="30"/>
      <c r="V52" s="31"/>
      <c r="W52" s="30"/>
      <c r="X52" s="31"/>
      <c r="Y52" s="31" t="s">
        <v>257</v>
      </c>
      <c r="Z52" s="31" t="s">
        <v>257</v>
      </c>
      <c r="AA52" s="31" t="s">
        <v>244</v>
      </c>
      <c r="AB52" s="54" t="s">
        <v>813</v>
      </c>
      <c r="AC52" s="31"/>
      <c r="AD52" s="13" t="s">
        <v>1585</v>
      </c>
      <c r="AE52" s="31"/>
      <c r="AF52" s="13"/>
      <c r="AG52" s="23"/>
    </row>
    <row r="53" spans="1:33" ht="56.25" x14ac:dyDescent="0.2">
      <c r="A53" s="30" t="s">
        <v>747</v>
      </c>
      <c r="B53" s="30" t="s">
        <v>1022</v>
      </c>
      <c r="C53" s="30" t="s">
        <v>1486</v>
      </c>
      <c r="D53" s="31" t="s">
        <v>477</v>
      </c>
      <c r="E53" s="32">
        <v>42277</v>
      </c>
      <c r="F53" s="31" t="s">
        <v>244</v>
      </c>
      <c r="G53" s="30" t="s">
        <v>814</v>
      </c>
      <c r="H53" s="32">
        <v>42277</v>
      </c>
      <c r="I53" s="30" t="s">
        <v>815</v>
      </c>
      <c r="J53" s="32">
        <v>42277</v>
      </c>
      <c r="K53" s="30" t="s">
        <v>816</v>
      </c>
      <c r="L53" s="32">
        <v>42277</v>
      </c>
      <c r="M53" s="30" t="s">
        <v>817</v>
      </c>
      <c r="N53" s="32">
        <v>42277</v>
      </c>
      <c r="O53" s="30" t="s">
        <v>818</v>
      </c>
      <c r="P53" s="32">
        <v>42277</v>
      </c>
      <c r="Q53" s="30" t="s">
        <v>819</v>
      </c>
      <c r="R53" s="32">
        <v>42277</v>
      </c>
      <c r="S53" s="30" t="s">
        <v>820</v>
      </c>
      <c r="T53" s="32">
        <v>42277</v>
      </c>
      <c r="U53" s="30"/>
      <c r="V53" s="31"/>
      <c r="W53" s="30"/>
      <c r="X53" s="31"/>
      <c r="Y53" s="31" t="s">
        <v>258</v>
      </c>
      <c r="Z53" s="31" t="s">
        <v>258</v>
      </c>
      <c r="AA53" s="31" t="s">
        <v>245</v>
      </c>
      <c r="AB53" s="54" t="s">
        <v>821</v>
      </c>
      <c r="AC53" s="31"/>
      <c r="AD53" s="13" t="s">
        <v>1588</v>
      </c>
      <c r="AE53" s="31"/>
      <c r="AF53" s="13"/>
      <c r="AG53" s="23"/>
    </row>
    <row r="54" spans="1:33" ht="67.5" x14ac:dyDescent="0.2">
      <c r="A54" s="30" t="s">
        <v>747</v>
      </c>
      <c r="B54" s="30" t="s">
        <v>1022</v>
      </c>
      <c r="C54" s="30" t="s">
        <v>1487</v>
      </c>
      <c r="D54" s="31" t="s">
        <v>477</v>
      </c>
      <c r="E54" s="32">
        <v>42277</v>
      </c>
      <c r="F54" s="31" t="s">
        <v>244</v>
      </c>
      <c r="G54" s="30" t="s">
        <v>522</v>
      </c>
      <c r="H54" s="32">
        <v>42277</v>
      </c>
      <c r="I54" s="30" t="s">
        <v>524</v>
      </c>
      <c r="J54" s="32">
        <v>42277</v>
      </c>
      <c r="K54" s="30" t="s">
        <v>526</v>
      </c>
      <c r="L54" s="32">
        <v>42277</v>
      </c>
      <c r="N54" s="31"/>
      <c r="P54" s="31"/>
      <c r="Q54" s="30"/>
      <c r="R54" s="31"/>
      <c r="S54" s="30"/>
      <c r="T54" s="31"/>
      <c r="U54" s="30"/>
      <c r="V54" s="31"/>
      <c r="W54" s="30"/>
      <c r="X54" s="31"/>
      <c r="Y54" s="31" t="s">
        <v>257</v>
      </c>
      <c r="Z54" s="31" t="s">
        <v>257</v>
      </c>
      <c r="AA54" s="31" t="s">
        <v>244</v>
      </c>
      <c r="AB54" s="54" t="s">
        <v>822</v>
      </c>
      <c r="AC54" s="31"/>
      <c r="AD54" s="13" t="s">
        <v>1588</v>
      </c>
      <c r="AE54" s="31"/>
      <c r="AF54" s="13"/>
      <c r="AG54" s="23"/>
    </row>
    <row r="55" spans="1:33" ht="56.25" x14ac:dyDescent="0.2">
      <c r="A55" s="30" t="s">
        <v>747</v>
      </c>
      <c r="B55" s="30" t="s">
        <v>1022</v>
      </c>
      <c r="C55" s="30" t="s">
        <v>1488</v>
      </c>
      <c r="D55" s="31" t="s">
        <v>477</v>
      </c>
      <c r="E55" s="32">
        <v>42277</v>
      </c>
      <c r="F55" s="31" t="s">
        <v>244</v>
      </c>
      <c r="G55" s="30" t="s">
        <v>523</v>
      </c>
      <c r="H55" s="32">
        <v>42277</v>
      </c>
      <c r="I55" s="30" t="s">
        <v>525</v>
      </c>
      <c r="J55" s="32">
        <v>42277</v>
      </c>
      <c r="L55" s="31"/>
      <c r="N55" s="31"/>
      <c r="P55" s="31"/>
      <c r="Q55" s="30"/>
      <c r="R55" s="31"/>
      <c r="S55" s="30"/>
      <c r="T55" s="31"/>
      <c r="U55" s="30"/>
      <c r="V55" s="31"/>
      <c r="W55" s="30"/>
      <c r="X55" s="31"/>
      <c r="Y55" s="31" t="s">
        <v>257</v>
      </c>
      <c r="Z55" s="31" t="s">
        <v>257</v>
      </c>
      <c r="AA55" s="31" t="s">
        <v>244</v>
      </c>
      <c r="AB55" s="54" t="s">
        <v>821</v>
      </c>
      <c r="AC55" s="31"/>
      <c r="AD55" s="13" t="s">
        <v>1589</v>
      </c>
      <c r="AE55" s="31"/>
      <c r="AF55" s="13"/>
      <c r="AG55" s="23"/>
    </row>
    <row r="56" spans="1:33" ht="56.25" x14ac:dyDescent="0.2">
      <c r="A56" s="30" t="s">
        <v>747</v>
      </c>
      <c r="B56" s="30" t="s">
        <v>1023</v>
      </c>
      <c r="C56" s="30" t="s">
        <v>1489</v>
      </c>
      <c r="D56" s="31" t="s">
        <v>823</v>
      </c>
      <c r="E56" s="32">
        <v>42277</v>
      </c>
      <c r="F56" s="31" t="s">
        <v>245</v>
      </c>
      <c r="G56" s="30" t="s">
        <v>527</v>
      </c>
      <c r="H56" s="32">
        <v>42277</v>
      </c>
      <c r="I56" s="30" t="s">
        <v>529</v>
      </c>
      <c r="J56" s="32">
        <v>42277</v>
      </c>
      <c r="K56" s="30" t="s">
        <v>530</v>
      </c>
      <c r="L56" s="32">
        <v>42277</v>
      </c>
      <c r="M56" s="30" t="s">
        <v>531</v>
      </c>
      <c r="N56" s="32">
        <v>42277</v>
      </c>
      <c r="O56" s="30" t="s">
        <v>532</v>
      </c>
      <c r="P56" s="32">
        <v>42277</v>
      </c>
      <c r="Q56" s="30"/>
      <c r="R56" s="31"/>
      <c r="S56" s="30"/>
      <c r="T56" s="31"/>
      <c r="U56" s="30"/>
      <c r="V56" s="31"/>
      <c r="W56" s="30"/>
      <c r="X56" s="31"/>
      <c r="Y56" s="31" t="s">
        <v>258</v>
      </c>
      <c r="Z56" s="31" t="s">
        <v>258</v>
      </c>
      <c r="AA56" s="31" t="s">
        <v>244</v>
      </c>
      <c r="AB56" s="54" t="s">
        <v>824</v>
      </c>
      <c r="AC56" s="31"/>
      <c r="AD56" s="13" t="s">
        <v>1590</v>
      </c>
      <c r="AE56" s="31"/>
      <c r="AF56" s="13"/>
      <c r="AG56" s="23"/>
    </row>
    <row r="57" spans="1:33" ht="33.75" x14ac:dyDescent="0.2">
      <c r="A57" s="30" t="s">
        <v>747</v>
      </c>
      <c r="B57" s="30" t="s">
        <v>1023</v>
      </c>
      <c r="C57" s="30" t="s">
        <v>1490</v>
      </c>
      <c r="D57" s="31" t="s">
        <v>823</v>
      </c>
      <c r="E57" s="32">
        <v>42277</v>
      </c>
      <c r="F57" s="31" t="s">
        <v>245</v>
      </c>
      <c r="G57" s="30" t="s">
        <v>528</v>
      </c>
      <c r="H57" s="32">
        <v>42277</v>
      </c>
      <c r="J57" s="31"/>
      <c r="L57" s="31"/>
      <c r="N57" s="31"/>
      <c r="P57" s="31"/>
      <c r="Q57" s="30"/>
      <c r="R57" s="31"/>
      <c r="S57" s="30"/>
      <c r="T57" s="31"/>
      <c r="U57" s="30"/>
      <c r="V57" s="31"/>
      <c r="W57" s="30"/>
      <c r="X57" s="31"/>
      <c r="Y57" s="31" t="s">
        <v>258</v>
      </c>
      <c r="Z57" s="31" t="s">
        <v>258</v>
      </c>
      <c r="AA57" s="31" t="s">
        <v>245</v>
      </c>
      <c r="AB57" s="54" t="s">
        <v>825</v>
      </c>
      <c r="AC57" s="31"/>
      <c r="AD57" s="13" t="s">
        <v>1590</v>
      </c>
      <c r="AE57" s="31"/>
      <c r="AF57" s="13"/>
      <c r="AG57" s="23"/>
    </row>
    <row r="58" spans="1:33" ht="33.75" x14ac:dyDescent="0.2">
      <c r="A58" s="30" t="s">
        <v>747</v>
      </c>
      <c r="B58" s="30" t="s">
        <v>533</v>
      </c>
      <c r="C58" s="30" t="s">
        <v>1702</v>
      </c>
      <c r="D58" s="31" t="s">
        <v>497</v>
      </c>
      <c r="E58" s="32">
        <v>42369</v>
      </c>
      <c r="F58" s="31" t="s">
        <v>244</v>
      </c>
      <c r="G58" s="30" t="s">
        <v>826</v>
      </c>
      <c r="H58" s="32" t="s">
        <v>827</v>
      </c>
      <c r="I58" s="30" t="s">
        <v>828</v>
      </c>
      <c r="J58" s="32">
        <v>42185</v>
      </c>
      <c r="K58" s="30" t="s">
        <v>829</v>
      </c>
      <c r="L58" s="32">
        <v>42277</v>
      </c>
      <c r="M58" s="30" t="s">
        <v>830</v>
      </c>
      <c r="N58" s="32">
        <v>42308</v>
      </c>
      <c r="O58" s="30" t="s">
        <v>831</v>
      </c>
      <c r="P58" s="32">
        <v>42369</v>
      </c>
      <c r="Q58" s="30"/>
      <c r="R58" s="31"/>
      <c r="S58" s="30"/>
      <c r="T58" s="31"/>
      <c r="U58" s="30"/>
      <c r="V58" s="31"/>
      <c r="W58" s="30"/>
      <c r="X58" s="31"/>
      <c r="Y58" s="31" t="s">
        <v>257</v>
      </c>
      <c r="Z58" s="31" t="s">
        <v>257</v>
      </c>
      <c r="AA58" s="31" t="s">
        <v>244</v>
      </c>
      <c r="AB58" s="54" t="s">
        <v>832</v>
      </c>
      <c r="AC58" s="31"/>
      <c r="AD58" s="13" t="s">
        <v>1591</v>
      </c>
      <c r="AE58" s="31"/>
      <c r="AF58" s="13"/>
      <c r="AG58" s="23"/>
    </row>
    <row r="59" spans="1:33" ht="45" x14ac:dyDescent="0.2">
      <c r="A59" s="30" t="s">
        <v>747</v>
      </c>
      <c r="B59" s="30" t="s">
        <v>1024</v>
      </c>
      <c r="C59" s="30" t="s">
        <v>1491</v>
      </c>
      <c r="D59" s="31" t="s">
        <v>486</v>
      </c>
      <c r="E59" s="32">
        <v>42185</v>
      </c>
      <c r="F59" s="31" t="s">
        <v>244</v>
      </c>
      <c r="G59" s="30"/>
      <c r="H59" s="31"/>
      <c r="J59" s="31"/>
      <c r="L59" s="31"/>
      <c r="N59" s="31"/>
      <c r="P59" s="31"/>
      <c r="Q59" s="30"/>
      <c r="R59" s="31"/>
      <c r="S59" s="30"/>
      <c r="T59" s="31"/>
      <c r="U59" s="30"/>
      <c r="V59" s="31"/>
      <c r="W59" s="30"/>
      <c r="X59" s="31"/>
      <c r="Y59" s="31" t="s">
        <v>257</v>
      </c>
      <c r="Z59" s="31" t="s">
        <v>257</v>
      </c>
      <c r="AA59" s="31" t="s">
        <v>245</v>
      </c>
      <c r="AB59" s="54" t="s">
        <v>833</v>
      </c>
      <c r="AC59" s="31"/>
      <c r="AD59" s="13" t="s">
        <v>1589</v>
      </c>
      <c r="AE59" s="31"/>
      <c r="AF59" s="13"/>
      <c r="AG59" s="23"/>
    </row>
    <row r="60" spans="1:33" ht="45" x14ac:dyDescent="0.2">
      <c r="A60" s="30" t="s">
        <v>747</v>
      </c>
      <c r="B60" s="30" t="s">
        <v>1024</v>
      </c>
      <c r="C60" s="30" t="s">
        <v>1492</v>
      </c>
      <c r="D60" s="31" t="s">
        <v>486</v>
      </c>
      <c r="E60" s="32">
        <v>42216</v>
      </c>
      <c r="F60" s="31" t="s">
        <v>244</v>
      </c>
      <c r="G60" s="30"/>
      <c r="H60" s="31"/>
      <c r="J60" s="31"/>
      <c r="L60" s="31"/>
      <c r="N60" s="31"/>
      <c r="P60" s="31"/>
      <c r="Q60" s="30"/>
      <c r="R60" s="31"/>
      <c r="S60" s="30"/>
      <c r="T60" s="31"/>
      <c r="U60" s="30"/>
      <c r="V60" s="31"/>
      <c r="W60" s="30"/>
      <c r="X60" s="31"/>
      <c r="Y60" s="31" t="s">
        <v>257</v>
      </c>
      <c r="Z60" s="31" t="s">
        <v>257</v>
      </c>
      <c r="AA60" s="31" t="s">
        <v>245</v>
      </c>
      <c r="AB60" s="54" t="s">
        <v>833</v>
      </c>
      <c r="AC60" s="31"/>
      <c r="AD60" s="13" t="s">
        <v>1590</v>
      </c>
      <c r="AE60" s="31"/>
      <c r="AF60" s="13"/>
      <c r="AG60" s="23"/>
    </row>
    <row r="61" spans="1:33" ht="45" x14ac:dyDescent="0.2">
      <c r="A61" s="30" t="s">
        <v>747</v>
      </c>
      <c r="B61" s="30" t="s">
        <v>1024</v>
      </c>
      <c r="C61" s="30" t="s">
        <v>1493</v>
      </c>
      <c r="D61" s="31" t="s">
        <v>486</v>
      </c>
      <c r="E61" s="32">
        <v>42369</v>
      </c>
      <c r="F61" s="31" t="s">
        <v>244</v>
      </c>
      <c r="G61" s="30"/>
      <c r="H61" s="31"/>
      <c r="J61" s="31"/>
      <c r="L61" s="31"/>
      <c r="N61" s="31"/>
      <c r="P61" s="31"/>
      <c r="Q61" s="30"/>
      <c r="R61" s="31"/>
      <c r="S61" s="30"/>
      <c r="T61" s="31"/>
      <c r="U61" s="30"/>
      <c r="V61" s="31"/>
      <c r="W61" s="30"/>
      <c r="X61" s="31"/>
      <c r="Y61" s="31" t="s">
        <v>257</v>
      </c>
      <c r="Z61" s="31" t="s">
        <v>257</v>
      </c>
      <c r="AA61" s="31" t="s">
        <v>245</v>
      </c>
      <c r="AB61" s="54" t="s">
        <v>833</v>
      </c>
      <c r="AC61" s="31"/>
      <c r="AD61" s="13" t="s">
        <v>1590</v>
      </c>
      <c r="AE61" s="31"/>
      <c r="AF61" s="13"/>
      <c r="AG61" s="23"/>
    </row>
    <row r="62" spans="1:33" ht="22.5" x14ac:dyDescent="0.2">
      <c r="A62" s="30" t="s">
        <v>747</v>
      </c>
      <c r="B62" s="30" t="s">
        <v>834</v>
      </c>
      <c r="C62" s="30" t="s">
        <v>835</v>
      </c>
      <c r="D62" s="31" t="s">
        <v>836</v>
      </c>
      <c r="E62" s="31" t="s">
        <v>827</v>
      </c>
      <c r="F62" s="31" t="s">
        <v>245</v>
      </c>
      <c r="G62" s="30" t="s">
        <v>837</v>
      </c>
      <c r="H62" s="31" t="s">
        <v>827</v>
      </c>
      <c r="J62" s="31"/>
      <c r="L62" s="31"/>
      <c r="N62" s="31"/>
      <c r="P62" s="31"/>
      <c r="Q62" s="30"/>
      <c r="R62" s="31"/>
      <c r="S62" s="30"/>
      <c r="T62" s="31"/>
      <c r="U62" s="30"/>
      <c r="V62" s="31"/>
      <c r="W62" s="30"/>
      <c r="X62" s="31"/>
      <c r="Y62" s="31" t="s">
        <v>258</v>
      </c>
      <c r="Z62" s="31" t="s">
        <v>258</v>
      </c>
      <c r="AA62" s="31" t="s">
        <v>245</v>
      </c>
      <c r="AB62" s="54" t="s">
        <v>838</v>
      </c>
      <c r="AC62" s="31"/>
      <c r="AD62" s="13" t="s">
        <v>1592</v>
      </c>
      <c r="AE62" s="31"/>
      <c r="AF62" s="13"/>
      <c r="AG62" s="23"/>
    </row>
    <row r="63" spans="1:33" ht="22.5" x14ac:dyDescent="0.2">
      <c r="A63" s="30" t="s">
        <v>747</v>
      </c>
      <c r="B63" s="30" t="s">
        <v>834</v>
      </c>
      <c r="C63" s="30" t="s">
        <v>839</v>
      </c>
      <c r="D63" s="31" t="s">
        <v>836</v>
      </c>
      <c r="E63" s="31" t="s">
        <v>827</v>
      </c>
      <c r="F63" s="31" t="s">
        <v>245</v>
      </c>
      <c r="G63" s="30" t="s">
        <v>840</v>
      </c>
      <c r="H63" s="31" t="s">
        <v>827</v>
      </c>
      <c r="J63" s="31"/>
      <c r="L63" s="31"/>
      <c r="N63" s="31"/>
      <c r="P63" s="31"/>
      <c r="Q63" s="30"/>
      <c r="R63" s="31"/>
      <c r="S63" s="30"/>
      <c r="T63" s="31"/>
      <c r="U63" s="30"/>
      <c r="V63" s="31"/>
      <c r="W63" s="30"/>
      <c r="X63" s="31"/>
      <c r="Y63" s="31" t="s">
        <v>258</v>
      </c>
      <c r="Z63" s="31" t="s">
        <v>258</v>
      </c>
      <c r="AA63" s="31" t="s">
        <v>245</v>
      </c>
      <c r="AB63" s="54" t="s">
        <v>838</v>
      </c>
      <c r="AC63" s="31"/>
      <c r="AD63" s="13" t="s">
        <v>1592</v>
      </c>
      <c r="AE63" s="31"/>
      <c r="AF63" s="13"/>
      <c r="AG63" s="23"/>
    </row>
    <row r="64" spans="1:33" ht="22.5" x14ac:dyDescent="0.2">
      <c r="A64" s="30" t="s">
        <v>747</v>
      </c>
      <c r="B64" s="30" t="s">
        <v>834</v>
      </c>
      <c r="C64" s="30" t="s">
        <v>841</v>
      </c>
      <c r="D64" s="31" t="s">
        <v>836</v>
      </c>
      <c r="E64" s="31" t="s">
        <v>827</v>
      </c>
      <c r="F64" s="31" t="s">
        <v>245</v>
      </c>
      <c r="G64" s="30" t="s">
        <v>842</v>
      </c>
      <c r="H64" s="31" t="s">
        <v>827</v>
      </c>
      <c r="J64" s="31"/>
      <c r="L64" s="31"/>
      <c r="N64" s="31"/>
      <c r="P64" s="31"/>
      <c r="Q64" s="30"/>
      <c r="R64" s="31"/>
      <c r="S64" s="30"/>
      <c r="T64" s="31"/>
      <c r="U64" s="30"/>
      <c r="V64" s="31"/>
      <c r="W64" s="30"/>
      <c r="X64" s="31"/>
      <c r="Y64" s="31" t="s">
        <v>258</v>
      </c>
      <c r="Z64" s="31" t="s">
        <v>258</v>
      </c>
      <c r="AA64" s="31" t="s">
        <v>245</v>
      </c>
      <c r="AB64" s="54" t="s">
        <v>838</v>
      </c>
      <c r="AC64" s="31"/>
      <c r="AD64" s="13" t="s">
        <v>1592</v>
      </c>
      <c r="AE64" s="31"/>
      <c r="AF64" s="13"/>
      <c r="AG64" s="23"/>
    </row>
    <row r="65" spans="1:33" ht="22.5" x14ac:dyDescent="0.2">
      <c r="A65" s="30" t="s">
        <v>747</v>
      </c>
      <c r="B65" s="30" t="s">
        <v>834</v>
      </c>
      <c r="C65" s="30" t="s">
        <v>843</v>
      </c>
      <c r="D65" s="31" t="s">
        <v>836</v>
      </c>
      <c r="E65" s="31" t="s">
        <v>827</v>
      </c>
      <c r="F65" s="31" t="s">
        <v>245</v>
      </c>
      <c r="G65" s="30" t="s">
        <v>844</v>
      </c>
      <c r="H65" s="31" t="s">
        <v>827</v>
      </c>
      <c r="J65" s="31"/>
      <c r="L65" s="31"/>
      <c r="N65" s="31"/>
      <c r="P65" s="31"/>
      <c r="Q65" s="30"/>
      <c r="R65" s="31"/>
      <c r="S65" s="30"/>
      <c r="T65" s="31"/>
      <c r="U65" s="30"/>
      <c r="V65" s="31"/>
      <c r="W65" s="30"/>
      <c r="X65" s="31"/>
      <c r="Y65" s="31" t="s">
        <v>258</v>
      </c>
      <c r="Z65" s="31" t="s">
        <v>258</v>
      </c>
      <c r="AA65" s="31" t="s">
        <v>245</v>
      </c>
      <c r="AB65" s="54" t="s">
        <v>838</v>
      </c>
      <c r="AC65" s="31"/>
      <c r="AD65" s="13" t="s">
        <v>1592</v>
      </c>
      <c r="AE65" s="31"/>
      <c r="AF65" s="13"/>
      <c r="AG65" s="23"/>
    </row>
    <row r="66" spans="1:33" ht="22.5" x14ac:dyDescent="0.2">
      <c r="A66" s="30" t="s">
        <v>747</v>
      </c>
      <c r="B66" s="30" t="s">
        <v>834</v>
      </c>
      <c r="C66" s="30" t="s">
        <v>1494</v>
      </c>
      <c r="D66" s="31" t="s">
        <v>836</v>
      </c>
      <c r="E66" s="32">
        <v>42167</v>
      </c>
      <c r="F66" s="31" t="s">
        <v>245</v>
      </c>
      <c r="G66" s="30" t="s">
        <v>845</v>
      </c>
      <c r="H66" s="32">
        <v>42167</v>
      </c>
      <c r="J66" s="31"/>
      <c r="L66" s="31"/>
      <c r="N66" s="31"/>
      <c r="P66" s="31"/>
      <c r="Q66" s="30"/>
      <c r="R66" s="31"/>
      <c r="S66" s="30"/>
      <c r="T66" s="31"/>
      <c r="U66" s="30"/>
      <c r="V66" s="31"/>
      <c r="W66" s="30"/>
      <c r="X66" s="31"/>
      <c r="Y66" s="31" t="s">
        <v>258</v>
      </c>
      <c r="Z66" s="31" t="s">
        <v>258</v>
      </c>
      <c r="AA66" s="31" t="s">
        <v>244</v>
      </c>
      <c r="AB66" s="54" t="s">
        <v>846</v>
      </c>
      <c r="AC66" s="31" t="s">
        <v>142</v>
      </c>
      <c r="AD66" s="13"/>
      <c r="AE66" s="31"/>
      <c r="AF66" s="13"/>
      <c r="AG66" s="23"/>
    </row>
    <row r="67" spans="1:33" ht="33.75" x14ac:dyDescent="0.2">
      <c r="A67" s="30" t="s">
        <v>747</v>
      </c>
      <c r="B67" s="30" t="s">
        <v>834</v>
      </c>
      <c r="C67" s="30" t="s">
        <v>1495</v>
      </c>
      <c r="D67" s="31" t="s">
        <v>836</v>
      </c>
      <c r="E67" s="32">
        <v>42277</v>
      </c>
      <c r="F67" s="31" t="s">
        <v>244</v>
      </c>
      <c r="G67" s="30" t="s">
        <v>847</v>
      </c>
      <c r="H67" s="32">
        <v>42277</v>
      </c>
      <c r="J67" s="31"/>
      <c r="L67" s="31"/>
      <c r="N67" s="31"/>
      <c r="P67" s="31"/>
      <c r="Q67" s="30"/>
      <c r="R67" s="31"/>
      <c r="S67" s="30"/>
      <c r="T67" s="31"/>
      <c r="U67" s="30"/>
      <c r="V67" s="31"/>
      <c r="W67" s="30"/>
      <c r="X67" s="31"/>
      <c r="Y67" s="31" t="s">
        <v>258</v>
      </c>
      <c r="Z67" s="31" t="s">
        <v>258</v>
      </c>
      <c r="AA67" s="31" t="s">
        <v>244</v>
      </c>
      <c r="AB67" s="54" t="s">
        <v>848</v>
      </c>
      <c r="AC67" s="31" t="s">
        <v>142</v>
      </c>
      <c r="AD67" s="13"/>
      <c r="AE67" s="31"/>
      <c r="AF67" s="13"/>
      <c r="AG67" s="23"/>
    </row>
    <row r="68" spans="1:33" ht="33.75" x14ac:dyDescent="0.2">
      <c r="A68" s="30" t="s">
        <v>747</v>
      </c>
      <c r="B68" s="30" t="s">
        <v>849</v>
      </c>
      <c r="C68" s="30" t="s">
        <v>1703</v>
      </c>
      <c r="D68" s="31" t="s">
        <v>477</v>
      </c>
      <c r="E68" s="32">
        <v>42314</v>
      </c>
      <c r="F68" s="31" t="s">
        <v>244</v>
      </c>
      <c r="G68" s="30"/>
      <c r="H68" s="31"/>
      <c r="J68" s="31"/>
      <c r="L68" s="31"/>
      <c r="N68" s="31"/>
      <c r="P68" s="31"/>
      <c r="Q68" s="30"/>
      <c r="R68" s="31"/>
      <c r="S68" s="30"/>
      <c r="T68" s="31"/>
      <c r="U68" s="30"/>
      <c r="V68" s="31"/>
      <c r="W68" s="30"/>
      <c r="X68" s="31"/>
      <c r="Y68" s="31"/>
      <c r="AB68" s="54"/>
      <c r="AC68" s="31" t="s">
        <v>142</v>
      </c>
      <c r="AD68" s="13" t="s">
        <v>1593</v>
      </c>
      <c r="AE68" s="31"/>
      <c r="AF68" s="13"/>
      <c r="AG68" s="23"/>
    </row>
    <row r="69" spans="1:33" ht="22.5" x14ac:dyDescent="0.2">
      <c r="A69" s="30" t="s">
        <v>747</v>
      </c>
      <c r="B69" s="30" t="s">
        <v>850</v>
      </c>
      <c r="C69" s="30" t="s">
        <v>1496</v>
      </c>
      <c r="D69" s="31" t="s">
        <v>851</v>
      </c>
      <c r="E69" s="32">
        <v>42369</v>
      </c>
      <c r="F69" s="31" t="s">
        <v>244</v>
      </c>
      <c r="G69" s="30" t="s">
        <v>852</v>
      </c>
      <c r="H69" s="31" t="s">
        <v>390</v>
      </c>
      <c r="I69" s="30" t="s">
        <v>853</v>
      </c>
      <c r="J69" s="31" t="s">
        <v>390</v>
      </c>
      <c r="K69" s="30" t="s">
        <v>854</v>
      </c>
      <c r="L69" s="32">
        <v>42155</v>
      </c>
      <c r="M69" s="30" t="s">
        <v>855</v>
      </c>
      <c r="N69" s="32">
        <v>42369</v>
      </c>
      <c r="P69" s="31"/>
      <c r="Q69" s="30"/>
      <c r="R69" s="31"/>
      <c r="S69" s="30"/>
      <c r="T69" s="31"/>
      <c r="U69" s="30"/>
      <c r="V69" s="31"/>
      <c r="W69" s="30"/>
      <c r="X69" s="31"/>
      <c r="Y69" s="31"/>
      <c r="AB69" s="54"/>
      <c r="AC69" s="31" t="s">
        <v>142</v>
      </c>
      <c r="AD69" s="13"/>
      <c r="AE69" s="31"/>
      <c r="AF69" s="13"/>
      <c r="AG69" s="23"/>
    </row>
    <row r="70" spans="1:33" ht="33.75" x14ac:dyDescent="0.2">
      <c r="A70" s="30" t="s">
        <v>747</v>
      </c>
      <c r="B70" s="30" t="s">
        <v>856</v>
      </c>
      <c r="C70" s="30" t="s">
        <v>1497</v>
      </c>
      <c r="D70" s="31" t="s">
        <v>486</v>
      </c>
      <c r="E70" s="32">
        <v>42369</v>
      </c>
      <c r="F70" s="31" t="s">
        <v>244</v>
      </c>
      <c r="G70" s="30" t="s">
        <v>857</v>
      </c>
      <c r="H70" s="32">
        <v>42247</v>
      </c>
      <c r="I70" s="30" t="s">
        <v>858</v>
      </c>
      <c r="J70" s="32">
        <v>42247</v>
      </c>
      <c r="K70" s="30" t="s">
        <v>859</v>
      </c>
      <c r="L70" s="32">
        <v>42369</v>
      </c>
      <c r="M70" s="30" t="s">
        <v>860</v>
      </c>
      <c r="N70" s="32">
        <v>42369</v>
      </c>
      <c r="P70" s="31"/>
      <c r="Q70" s="30"/>
      <c r="R70" s="31"/>
      <c r="S70" s="30"/>
      <c r="T70" s="31"/>
      <c r="U70" s="30"/>
      <c r="V70" s="31"/>
      <c r="W70" s="30"/>
      <c r="X70" s="31"/>
      <c r="Y70" s="31"/>
      <c r="AB70" s="54"/>
      <c r="AC70" s="31"/>
      <c r="AD70" s="13" t="s">
        <v>1591</v>
      </c>
      <c r="AE70" s="31"/>
      <c r="AF70" s="13"/>
      <c r="AG70" s="23"/>
    </row>
    <row r="71" spans="1:33" ht="22.5" x14ac:dyDescent="0.2">
      <c r="A71" s="30" t="s">
        <v>747</v>
      </c>
      <c r="B71" s="30" t="s">
        <v>861</v>
      </c>
      <c r="C71" s="30" t="s">
        <v>101</v>
      </c>
      <c r="D71" s="31" t="s">
        <v>535</v>
      </c>
      <c r="E71" s="32">
        <v>42369</v>
      </c>
      <c r="F71" s="31" t="s">
        <v>245</v>
      </c>
      <c r="G71" s="30" t="s">
        <v>862</v>
      </c>
      <c r="H71" s="32">
        <v>42369</v>
      </c>
      <c r="J71" s="31"/>
      <c r="L71" s="31"/>
      <c r="N71" s="31"/>
      <c r="P71" s="31"/>
      <c r="Q71" s="30"/>
      <c r="R71" s="31"/>
      <c r="S71" s="30"/>
      <c r="T71" s="31"/>
      <c r="U71" s="30"/>
      <c r="V71" s="31"/>
      <c r="W71" s="30"/>
      <c r="X71" s="31"/>
      <c r="Y71" s="31" t="s">
        <v>259</v>
      </c>
      <c r="Z71" s="31" t="s">
        <v>259</v>
      </c>
      <c r="AA71" s="31" t="s">
        <v>245</v>
      </c>
      <c r="AB71" s="54"/>
      <c r="AC71" s="31"/>
      <c r="AD71" s="13" t="s">
        <v>1585</v>
      </c>
      <c r="AE71" s="31"/>
      <c r="AF71" s="13"/>
      <c r="AG71" s="23"/>
    </row>
    <row r="72" spans="1:33" ht="33.75" x14ac:dyDescent="0.2">
      <c r="A72" s="30" t="s">
        <v>747</v>
      </c>
      <c r="B72" s="30" t="s">
        <v>863</v>
      </c>
      <c r="C72" s="30" t="s">
        <v>1498</v>
      </c>
      <c r="D72" s="31" t="s">
        <v>864</v>
      </c>
      <c r="E72" s="32">
        <v>42369</v>
      </c>
      <c r="F72" s="31" t="s">
        <v>245</v>
      </c>
      <c r="G72" s="30" t="s">
        <v>865</v>
      </c>
      <c r="H72" s="32">
        <v>42278</v>
      </c>
      <c r="I72" s="30" t="s">
        <v>866</v>
      </c>
      <c r="J72" s="32">
        <v>42308</v>
      </c>
      <c r="K72" s="30" t="s">
        <v>867</v>
      </c>
      <c r="L72" s="32">
        <v>42338</v>
      </c>
      <c r="N72" s="31"/>
      <c r="P72" s="31"/>
      <c r="Q72" s="30"/>
      <c r="R72" s="31"/>
      <c r="S72" s="30"/>
      <c r="T72" s="31"/>
      <c r="U72" s="30"/>
      <c r="V72" s="31"/>
      <c r="W72" s="30"/>
      <c r="X72" s="31"/>
      <c r="Y72" s="31" t="s">
        <v>258</v>
      </c>
      <c r="Z72" s="31" t="s">
        <v>258</v>
      </c>
      <c r="AA72" s="31" t="s">
        <v>244</v>
      </c>
      <c r="AB72" s="54" t="s">
        <v>868</v>
      </c>
      <c r="AC72" s="31"/>
      <c r="AD72" s="13" t="s">
        <v>1593</v>
      </c>
      <c r="AE72" s="31"/>
      <c r="AF72" s="13"/>
      <c r="AG72" s="23"/>
    </row>
    <row r="73" spans="1:33" ht="33.75" x14ac:dyDescent="0.2">
      <c r="A73" s="30" t="s">
        <v>747</v>
      </c>
      <c r="B73" s="30" t="s">
        <v>863</v>
      </c>
      <c r="C73" s="30" t="s">
        <v>1499</v>
      </c>
      <c r="D73" s="31" t="s">
        <v>869</v>
      </c>
      <c r="E73" s="32">
        <v>42369</v>
      </c>
      <c r="F73" s="31" t="s">
        <v>245</v>
      </c>
      <c r="G73" s="30" t="s">
        <v>870</v>
      </c>
      <c r="H73" s="32">
        <v>42278</v>
      </c>
      <c r="I73" s="30" t="s">
        <v>866</v>
      </c>
      <c r="J73" s="32">
        <v>42308</v>
      </c>
      <c r="K73" s="30" t="s">
        <v>871</v>
      </c>
      <c r="L73" s="32">
        <v>42338</v>
      </c>
      <c r="N73" s="31"/>
      <c r="P73" s="31"/>
      <c r="Q73" s="30"/>
      <c r="R73" s="31"/>
      <c r="S73" s="30"/>
      <c r="T73" s="31"/>
      <c r="U73" s="30"/>
      <c r="V73" s="31"/>
      <c r="W73" s="30"/>
      <c r="X73" s="31"/>
      <c r="Y73" s="31" t="s">
        <v>258</v>
      </c>
      <c r="Z73" s="31" t="s">
        <v>258</v>
      </c>
      <c r="AA73" s="31" t="s">
        <v>244</v>
      </c>
      <c r="AB73" s="54" t="s">
        <v>868</v>
      </c>
      <c r="AC73" s="31"/>
      <c r="AD73" s="13" t="s">
        <v>1594</v>
      </c>
      <c r="AE73" s="31"/>
      <c r="AF73" s="13"/>
      <c r="AG73" s="23"/>
    </row>
    <row r="74" spans="1:33" ht="33.75" x14ac:dyDescent="0.2">
      <c r="A74" s="30" t="s">
        <v>747</v>
      </c>
      <c r="B74" s="30" t="s">
        <v>863</v>
      </c>
      <c r="C74" s="30" t="s">
        <v>1500</v>
      </c>
      <c r="D74" s="31" t="s">
        <v>872</v>
      </c>
      <c r="E74" s="32">
        <v>42369</v>
      </c>
      <c r="F74" s="31" t="s">
        <v>245</v>
      </c>
      <c r="G74" s="30" t="s">
        <v>873</v>
      </c>
      <c r="H74" s="32">
        <v>42278</v>
      </c>
      <c r="I74" s="30" t="s">
        <v>866</v>
      </c>
      <c r="J74" s="32">
        <v>42308</v>
      </c>
      <c r="K74" s="30" t="s">
        <v>874</v>
      </c>
      <c r="L74" s="32">
        <v>42338</v>
      </c>
      <c r="N74" s="31"/>
      <c r="P74" s="31"/>
      <c r="Q74" s="30"/>
      <c r="R74" s="31"/>
      <c r="S74" s="30"/>
      <c r="T74" s="31"/>
      <c r="U74" s="30"/>
      <c r="V74" s="31"/>
      <c r="W74" s="30"/>
      <c r="X74" s="31"/>
      <c r="Y74" s="31" t="s">
        <v>258</v>
      </c>
      <c r="Z74" s="31" t="s">
        <v>258</v>
      </c>
      <c r="AA74" s="31" t="s">
        <v>244</v>
      </c>
      <c r="AB74" s="54" t="s">
        <v>868</v>
      </c>
      <c r="AC74" s="31"/>
      <c r="AD74" s="13" t="s">
        <v>1578</v>
      </c>
      <c r="AE74" s="31"/>
      <c r="AF74" s="13"/>
      <c r="AG74" s="23"/>
    </row>
    <row r="75" spans="1:33" ht="33.75" x14ac:dyDescent="0.2">
      <c r="A75" s="30" t="s">
        <v>747</v>
      </c>
      <c r="B75" s="30" t="s">
        <v>863</v>
      </c>
      <c r="C75" s="30" t="s">
        <v>1501</v>
      </c>
      <c r="D75" s="31" t="s">
        <v>875</v>
      </c>
      <c r="E75" s="32">
        <v>42369</v>
      </c>
      <c r="F75" s="31" t="s">
        <v>245</v>
      </c>
      <c r="G75" s="30" t="s">
        <v>876</v>
      </c>
      <c r="H75" s="32">
        <v>42278</v>
      </c>
      <c r="I75" s="30" t="s">
        <v>866</v>
      </c>
      <c r="J75" s="32">
        <v>42308</v>
      </c>
      <c r="K75" s="30" t="s">
        <v>877</v>
      </c>
      <c r="L75" s="32">
        <v>42338</v>
      </c>
      <c r="N75" s="31"/>
      <c r="P75" s="31"/>
      <c r="Q75" s="30"/>
      <c r="R75" s="31"/>
      <c r="S75" s="30"/>
      <c r="T75" s="31"/>
      <c r="U75" s="30"/>
      <c r="V75" s="31"/>
      <c r="W75" s="30"/>
      <c r="X75" s="31"/>
      <c r="Y75" s="31" t="s">
        <v>258</v>
      </c>
      <c r="Z75" s="31" t="s">
        <v>258</v>
      </c>
      <c r="AA75" s="31" t="s">
        <v>244</v>
      </c>
      <c r="AB75" s="54" t="s">
        <v>868</v>
      </c>
      <c r="AC75" s="31"/>
      <c r="AD75" s="13" t="s">
        <v>1579</v>
      </c>
      <c r="AE75" s="31"/>
      <c r="AF75" s="13"/>
      <c r="AG75" s="23"/>
    </row>
    <row r="76" spans="1:33" ht="33.75" x14ac:dyDescent="0.2">
      <c r="A76" s="30" t="s">
        <v>747</v>
      </c>
      <c r="B76" s="30" t="s">
        <v>863</v>
      </c>
      <c r="C76" s="30" t="s">
        <v>1502</v>
      </c>
      <c r="D76" s="31" t="s">
        <v>878</v>
      </c>
      <c r="E76" s="32">
        <v>42369</v>
      </c>
      <c r="F76" s="31" t="s">
        <v>245</v>
      </c>
      <c r="G76" s="30" t="s">
        <v>879</v>
      </c>
      <c r="H76" s="32">
        <v>42278</v>
      </c>
      <c r="I76" s="30" t="s">
        <v>866</v>
      </c>
      <c r="J76" s="32">
        <v>42308</v>
      </c>
      <c r="K76" s="30" t="s">
        <v>880</v>
      </c>
      <c r="L76" s="32">
        <v>42338</v>
      </c>
      <c r="N76" s="31"/>
      <c r="P76" s="31"/>
      <c r="Q76" s="30"/>
      <c r="R76" s="31"/>
      <c r="S76" s="30"/>
      <c r="T76" s="31"/>
      <c r="U76" s="30"/>
      <c r="V76" s="31"/>
      <c r="W76" s="30"/>
      <c r="X76" s="31"/>
      <c r="Y76" s="31" t="s">
        <v>258</v>
      </c>
      <c r="Z76" s="31" t="s">
        <v>258</v>
      </c>
      <c r="AA76" s="31" t="s">
        <v>244</v>
      </c>
      <c r="AB76" s="54" t="s">
        <v>868</v>
      </c>
      <c r="AC76" s="31"/>
      <c r="AD76" s="13" t="s">
        <v>1580</v>
      </c>
      <c r="AE76" s="31"/>
      <c r="AF76" s="13"/>
      <c r="AG76" s="23"/>
    </row>
    <row r="77" spans="1:33" ht="33.75" x14ac:dyDescent="0.2">
      <c r="A77" s="30" t="s">
        <v>747</v>
      </c>
      <c r="B77" s="30" t="s">
        <v>863</v>
      </c>
      <c r="C77" s="30" t="s">
        <v>1503</v>
      </c>
      <c r="D77" s="31" t="s">
        <v>881</v>
      </c>
      <c r="E77" s="32">
        <v>42369</v>
      </c>
      <c r="F77" s="31" t="s">
        <v>245</v>
      </c>
      <c r="G77" s="30" t="s">
        <v>882</v>
      </c>
      <c r="H77" s="32">
        <v>42278</v>
      </c>
      <c r="I77" s="30" t="s">
        <v>866</v>
      </c>
      <c r="J77" s="32">
        <v>42308</v>
      </c>
      <c r="K77" s="30" t="s">
        <v>883</v>
      </c>
      <c r="L77" s="32">
        <v>42338</v>
      </c>
      <c r="N77" s="31"/>
      <c r="P77" s="31"/>
      <c r="Q77" s="30"/>
      <c r="R77" s="31"/>
      <c r="S77" s="30"/>
      <c r="T77" s="31"/>
      <c r="U77" s="30"/>
      <c r="V77" s="31"/>
      <c r="W77" s="30"/>
      <c r="X77" s="31"/>
      <c r="Y77" s="31" t="s">
        <v>258</v>
      </c>
      <c r="Z77" s="31" t="s">
        <v>258</v>
      </c>
      <c r="AA77" s="31" t="s">
        <v>244</v>
      </c>
      <c r="AB77" s="54" t="s">
        <v>868</v>
      </c>
      <c r="AC77" s="31"/>
      <c r="AD77" s="13" t="s">
        <v>1581</v>
      </c>
      <c r="AE77" s="31"/>
      <c r="AF77" s="13"/>
      <c r="AG77" s="23"/>
    </row>
    <row r="78" spans="1:33" ht="33.75" x14ac:dyDescent="0.2">
      <c r="A78" s="30" t="s">
        <v>747</v>
      </c>
      <c r="B78" s="30" t="s">
        <v>863</v>
      </c>
      <c r="C78" s="30" t="s">
        <v>1504</v>
      </c>
      <c r="D78" s="31" t="s">
        <v>864</v>
      </c>
      <c r="E78" s="32">
        <v>42369</v>
      </c>
      <c r="F78" s="31" t="s">
        <v>245</v>
      </c>
      <c r="G78" s="30" t="s">
        <v>884</v>
      </c>
      <c r="H78" s="32">
        <v>42278</v>
      </c>
      <c r="I78" s="30" t="s">
        <v>866</v>
      </c>
      <c r="J78" s="32">
        <v>42308</v>
      </c>
      <c r="K78" s="30" t="s">
        <v>885</v>
      </c>
      <c r="L78" s="32">
        <v>42338</v>
      </c>
      <c r="N78" s="31"/>
      <c r="P78" s="31"/>
      <c r="Q78" s="30"/>
      <c r="R78" s="31"/>
      <c r="S78" s="30"/>
      <c r="T78" s="31"/>
      <c r="U78" s="30"/>
      <c r="V78" s="31"/>
      <c r="W78" s="30"/>
      <c r="X78" s="31"/>
      <c r="Y78" s="31" t="s">
        <v>258</v>
      </c>
      <c r="Z78" s="31" t="s">
        <v>258</v>
      </c>
      <c r="AA78" s="31" t="s">
        <v>244</v>
      </c>
      <c r="AB78" s="54" t="s">
        <v>868</v>
      </c>
      <c r="AC78" s="31"/>
      <c r="AD78" s="13" t="s">
        <v>1582</v>
      </c>
      <c r="AE78" s="31"/>
      <c r="AF78" s="13"/>
      <c r="AG78" s="23"/>
    </row>
    <row r="79" spans="1:33" ht="409.5" x14ac:dyDescent="0.2">
      <c r="A79" s="30" t="s">
        <v>103</v>
      </c>
      <c r="B79" s="30" t="s">
        <v>105</v>
      </c>
      <c r="C79" s="30" t="s">
        <v>435</v>
      </c>
      <c r="D79" s="31" t="s">
        <v>437</v>
      </c>
      <c r="E79" s="32">
        <v>42369</v>
      </c>
      <c r="F79" s="31" t="s">
        <v>245</v>
      </c>
      <c r="G79" s="86" t="s">
        <v>1544</v>
      </c>
      <c r="H79" s="85">
        <v>42369</v>
      </c>
      <c r="I79" s="86" t="s">
        <v>1545</v>
      </c>
      <c r="J79" s="85">
        <v>42252</v>
      </c>
      <c r="K79" s="86" t="s">
        <v>1546</v>
      </c>
      <c r="L79" s="85">
        <v>42252</v>
      </c>
      <c r="M79" s="86" t="s">
        <v>1547</v>
      </c>
      <c r="N79" s="31" t="s">
        <v>390</v>
      </c>
      <c r="O79" s="30" t="s">
        <v>887</v>
      </c>
      <c r="P79" s="32">
        <v>42368</v>
      </c>
      <c r="Q79" s="86" t="s">
        <v>1556</v>
      </c>
      <c r="R79" s="85">
        <v>42735</v>
      </c>
      <c r="S79" s="30"/>
      <c r="T79" s="31"/>
      <c r="U79" s="30"/>
      <c r="V79" s="31"/>
      <c r="W79" s="30"/>
      <c r="X79" s="31"/>
      <c r="Y79" s="31" t="s">
        <v>258</v>
      </c>
      <c r="Z79" s="31" t="s">
        <v>259</v>
      </c>
      <c r="AA79" s="31" t="s">
        <v>245</v>
      </c>
      <c r="AB79" s="54"/>
      <c r="AC79" s="31"/>
      <c r="AD79" s="13"/>
      <c r="AE79" s="31"/>
      <c r="AF79" s="13"/>
      <c r="AG79" s="23"/>
    </row>
    <row r="80" spans="1:33" ht="90" x14ac:dyDescent="0.2">
      <c r="A80" s="30" t="s">
        <v>103</v>
      </c>
      <c r="B80" s="30" t="s">
        <v>105</v>
      </c>
      <c r="C80" s="30" t="s">
        <v>436</v>
      </c>
      <c r="D80" s="31" t="s">
        <v>437</v>
      </c>
      <c r="E80" s="32">
        <v>42343</v>
      </c>
      <c r="F80" s="31" t="s">
        <v>245</v>
      </c>
      <c r="G80" s="30" t="s">
        <v>888</v>
      </c>
      <c r="H80" s="32">
        <v>42338</v>
      </c>
      <c r="I80" s="30" t="s">
        <v>889</v>
      </c>
      <c r="J80" s="32">
        <v>42340</v>
      </c>
      <c r="K80" s="30" t="s">
        <v>890</v>
      </c>
      <c r="L80" s="32">
        <v>42338</v>
      </c>
      <c r="M80" s="30" t="s">
        <v>891</v>
      </c>
      <c r="N80" s="32">
        <v>42343</v>
      </c>
      <c r="P80" s="31"/>
      <c r="Q80" s="30"/>
      <c r="R80" s="31"/>
      <c r="S80" s="30"/>
      <c r="T80" s="31"/>
      <c r="U80" s="30"/>
      <c r="V80" s="31"/>
      <c r="W80" s="30"/>
      <c r="X80" s="31"/>
      <c r="Y80" s="31" t="s">
        <v>258</v>
      </c>
      <c r="Z80" s="31" t="s">
        <v>259</v>
      </c>
      <c r="AA80" s="31" t="s">
        <v>245</v>
      </c>
      <c r="AB80" s="54"/>
      <c r="AC80" s="31" t="s">
        <v>142</v>
      </c>
      <c r="AD80" s="13"/>
      <c r="AE80" s="31"/>
      <c r="AF80" s="13"/>
      <c r="AG80" s="23"/>
    </row>
    <row r="81" spans="1:33" ht="168.75" x14ac:dyDescent="0.2">
      <c r="A81" s="30" t="s">
        <v>103</v>
      </c>
      <c r="B81" s="30" t="s">
        <v>105</v>
      </c>
      <c r="C81" s="30" t="s">
        <v>892</v>
      </c>
      <c r="D81" s="31" t="s">
        <v>437</v>
      </c>
      <c r="E81" s="32">
        <v>42369</v>
      </c>
      <c r="F81" s="31" t="s">
        <v>245</v>
      </c>
      <c r="G81" s="30" t="s">
        <v>893</v>
      </c>
      <c r="H81" s="31" t="s">
        <v>390</v>
      </c>
      <c r="I81" s="30" t="s">
        <v>894</v>
      </c>
      <c r="J81" s="32">
        <v>42252</v>
      </c>
      <c r="K81" s="30" t="s">
        <v>886</v>
      </c>
      <c r="L81" s="31" t="s">
        <v>390</v>
      </c>
      <c r="M81" s="30" t="s">
        <v>895</v>
      </c>
      <c r="N81" s="32">
        <v>42139</v>
      </c>
      <c r="O81" s="30" t="s">
        <v>896</v>
      </c>
      <c r="P81" s="31" t="s">
        <v>390</v>
      </c>
      <c r="Q81" s="30"/>
      <c r="R81" s="31"/>
      <c r="S81" s="30"/>
      <c r="T81" s="31"/>
      <c r="U81" s="30"/>
      <c r="V81" s="31"/>
      <c r="W81" s="30"/>
      <c r="X81" s="31"/>
      <c r="Y81" s="31" t="s">
        <v>258</v>
      </c>
      <c r="Z81" s="31" t="s">
        <v>258</v>
      </c>
      <c r="AA81" s="31" t="s">
        <v>244</v>
      </c>
      <c r="AB81" s="54"/>
      <c r="AC81" s="31"/>
      <c r="AD81" s="13"/>
      <c r="AE81" s="31"/>
      <c r="AF81" s="13"/>
      <c r="AG81" s="23"/>
    </row>
    <row r="82" spans="1:33" ht="56.25" x14ac:dyDescent="0.2">
      <c r="A82" s="30" t="s">
        <v>103</v>
      </c>
      <c r="B82" s="30" t="s">
        <v>108</v>
      </c>
      <c r="C82" s="30" t="s">
        <v>438</v>
      </c>
      <c r="D82" s="31" t="s">
        <v>437</v>
      </c>
      <c r="E82" s="32">
        <v>42465</v>
      </c>
      <c r="F82" s="31" t="s">
        <v>245</v>
      </c>
      <c r="G82" s="30" t="s">
        <v>897</v>
      </c>
      <c r="H82" s="32">
        <v>42292</v>
      </c>
      <c r="I82" s="30" t="s">
        <v>439</v>
      </c>
      <c r="J82" s="32">
        <v>42307</v>
      </c>
      <c r="K82" s="30" t="s">
        <v>441</v>
      </c>
      <c r="L82" s="32">
        <v>42292</v>
      </c>
      <c r="M82" s="30" t="s">
        <v>440</v>
      </c>
      <c r="N82" s="32">
        <v>42449</v>
      </c>
      <c r="O82" s="30" t="s">
        <v>442</v>
      </c>
      <c r="P82" s="32">
        <v>42465</v>
      </c>
      <c r="Q82" s="30"/>
      <c r="R82" s="31"/>
      <c r="S82" s="30"/>
      <c r="T82" s="31"/>
      <c r="U82" s="30"/>
      <c r="V82" s="31"/>
      <c r="W82" s="30"/>
      <c r="X82" s="31"/>
      <c r="Y82" s="31" t="s">
        <v>258</v>
      </c>
      <c r="Z82" s="31" t="s">
        <v>259</v>
      </c>
      <c r="AA82" s="31" t="s">
        <v>245</v>
      </c>
      <c r="AB82" s="54"/>
      <c r="AC82" s="31"/>
      <c r="AD82" s="13"/>
      <c r="AE82" s="31"/>
      <c r="AF82" s="13"/>
      <c r="AG82" s="23"/>
    </row>
    <row r="83" spans="1:33" ht="22.5" x14ac:dyDescent="0.2">
      <c r="A83" s="30" t="s">
        <v>103</v>
      </c>
      <c r="B83" s="30" t="s">
        <v>898</v>
      </c>
      <c r="C83" s="30" t="s">
        <v>899</v>
      </c>
      <c r="D83" s="31" t="s">
        <v>900</v>
      </c>
      <c r="E83" s="32">
        <v>42277</v>
      </c>
      <c r="F83" s="31" t="s">
        <v>245</v>
      </c>
      <c r="G83" s="30" t="s">
        <v>901</v>
      </c>
      <c r="H83" s="31" t="s">
        <v>390</v>
      </c>
      <c r="I83" s="30" t="s">
        <v>902</v>
      </c>
      <c r="J83" s="31" t="s">
        <v>390</v>
      </c>
      <c r="K83" s="30" t="s">
        <v>903</v>
      </c>
      <c r="L83" s="31" t="s">
        <v>390</v>
      </c>
      <c r="N83" s="31"/>
      <c r="P83" s="31"/>
      <c r="Q83" s="30"/>
      <c r="R83" s="31"/>
      <c r="S83" s="30"/>
      <c r="T83" s="31"/>
      <c r="U83" s="30"/>
      <c r="V83" s="31"/>
      <c r="W83" s="30"/>
      <c r="X83" s="31"/>
      <c r="Y83" s="31" t="s">
        <v>257</v>
      </c>
      <c r="Z83" s="31" t="s">
        <v>257</v>
      </c>
      <c r="AA83" s="31" t="s">
        <v>244</v>
      </c>
      <c r="AB83" s="54"/>
      <c r="AC83" s="31"/>
      <c r="AD83" s="13"/>
      <c r="AE83" s="31"/>
      <c r="AF83" s="13"/>
      <c r="AG83" s="23"/>
    </row>
    <row r="84" spans="1:33" ht="45" x14ac:dyDescent="0.2">
      <c r="A84" s="30" t="s">
        <v>103</v>
      </c>
      <c r="B84" s="30" t="s">
        <v>898</v>
      </c>
      <c r="C84" s="30" t="s">
        <v>904</v>
      </c>
      <c r="D84" s="31" t="s">
        <v>900</v>
      </c>
      <c r="E84" s="32">
        <v>42369</v>
      </c>
      <c r="F84" s="31" t="s">
        <v>245</v>
      </c>
      <c r="G84" s="30" t="s">
        <v>905</v>
      </c>
      <c r="H84" s="31" t="s">
        <v>390</v>
      </c>
      <c r="I84" s="30" t="s">
        <v>906</v>
      </c>
      <c r="J84" s="31" t="s">
        <v>390</v>
      </c>
      <c r="K84" s="30" t="s">
        <v>907</v>
      </c>
      <c r="L84" s="31" t="s">
        <v>390</v>
      </c>
      <c r="M84" s="30" t="s">
        <v>908</v>
      </c>
      <c r="N84" s="31" t="s">
        <v>390</v>
      </c>
      <c r="P84" s="31"/>
      <c r="Q84" s="30"/>
      <c r="R84" s="31"/>
      <c r="S84" s="30"/>
      <c r="T84" s="31"/>
      <c r="U84" s="30"/>
      <c r="V84" s="31"/>
      <c r="W84" s="30"/>
      <c r="X84" s="31"/>
      <c r="Y84" s="31" t="s">
        <v>259</v>
      </c>
      <c r="Z84" s="31" t="s">
        <v>258</v>
      </c>
      <c r="AA84" s="31" t="s">
        <v>245</v>
      </c>
      <c r="AB84" s="54"/>
      <c r="AC84" s="31" t="s">
        <v>1574</v>
      </c>
      <c r="AD84" s="13" t="s">
        <v>1595</v>
      </c>
      <c r="AE84" s="31"/>
      <c r="AF84" s="13"/>
      <c r="AG84" s="23"/>
    </row>
    <row r="85" spans="1:33" ht="22.5" x14ac:dyDescent="0.2">
      <c r="A85" s="30" t="s">
        <v>103</v>
      </c>
      <c r="B85" s="30" t="s">
        <v>898</v>
      </c>
      <c r="C85" s="30" t="s">
        <v>909</v>
      </c>
      <c r="D85" s="31" t="s">
        <v>437</v>
      </c>
      <c r="E85" s="32">
        <v>42369</v>
      </c>
      <c r="F85" s="31" t="s">
        <v>245</v>
      </c>
      <c r="G85" s="30" t="s">
        <v>910</v>
      </c>
      <c r="H85" s="31" t="s">
        <v>390</v>
      </c>
      <c r="J85" s="31"/>
      <c r="L85" s="31"/>
      <c r="N85" s="31"/>
      <c r="P85" s="31"/>
      <c r="Q85" s="30"/>
      <c r="R85" s="31"/>
      <c r="S85" s="30"/>
      <c r="T85" s="31"/>
      <c r="U85" s="30"/>
      <c r="V85" s="31"/>
      <c r="W85" s="30"/>
      <c r="X85" s="31"/>
      <c r="Y85" s="31"/>
      <c r="AB85" s="54"/>
      <c r="AC85" s="31"/>
      <c r="AD85" s="13"/>
      <c r="AE85" s="31"/>
      <c r="AF85" s="13"/>
      <c r="AG85" s="23"/>
    </row>
    <row r="86" spans="1:33" ht="22.5" x14ac:dyDescent="0.2">
      <c r="A86" s="30" t="s">
        <v>103</v>
      </c>
      <c r="B86" s="30" t="s">
        <v>898</v>
      </c>
      <c r="C86" s="30" t="s">
        <v>911</v>
      </c>
      <c r="D86" s="31" t="s">
        <v>900</v>
      </c>
      <c r="E86" s="32">
        <v>42369</v>
      </c>
      <c r="F86" s="31" t="s">
        <v>245</v>
      </c>
      <c r="G86" s="30" t="s">
        <v>912</v>
      </c>
      <c r="H86" s="31" t="s">
        <v>390</v>
      </c>
      <c r="I86" s="30" t="s">
        <v>913</v>
      </c>
      <c r="J86" s="31" t="s">
        <v>390</v>
      </c>
      <c r="K86" s="30" t="s">
        <v>914</v>
      </c>
      <c r="L86" s="31" t="s">
        <v>390</v>
      </c>
      <c r="N86" s="31"/>
      <c r="P86" s="31"/>
      <c r="Q86" s="30"/>
      <c r="R86" s="31"/>
      <c r="S86" s="30"/>
      <c r="T86" s="31"/>
      <c r="U86" s="30"/>
      <c r="V86" s="31"/>
      <c r="W86" s="30"/>
      <c r="X86" s="31"/>
      <c r="Y86" s="31" t="s">
        <v>259</v>
      </c>
      <c r="Z86" s="31" t="s">
        <v>259</v>
      </c>
      <c r="AA86" s="31" t="s">
        <v>244</v>
      </c>
      <c r="AB86" s="54"/>
      <c r="AC86" s="31"/>
      <c r="AD86" s="13"/>
      <c r="AE86" s="31"/>
      <c r="AF86" s="13"/>
      <c r="AG86" s="23"/>
    </row>
    <row r="87" spans="1:33" ht="45" x14ac:dyDescent="0.2">
      <c r="A87" s="30" t="s">
        <v>103</v>
      </c>
      <c r="B87" s="30" t="s">
        <v>898</v>
      </c>
      <c r="C87" s="30" t="s">
        <v>915</v>
      </c>
      <c r="D87" s="31" t="s">
        <v>437</v>
      </c>
      <c r="E87" s="32">
        <v>42369</v>
      </c>
      <c r="F87" s="31" t="s">
        <v>245</v>
      </c>
      <c r="G87" s="30" t="s">
        <v>916</v>
      </c>
      <c r="H87" s="31" t="s">
        <v>390</v>
      </c>
      <c r="I87" s="30" t="s">
        <v>917</v>
      </c>
      <c r="J87" s="31" t="s">
        <v>390</v>
      </c>
      <c r="K87" s="30" t="s">
        <v>918</v>
      </c>
      <c r="L87" s="31" t="s">
        <v>390</v>
      </c>
      <c r="M87" s="30" t="s">
        <v>919</v>
      </c>
      <c r="N87" s="31" t="s">
        <v>390</v>
      </c>
      <c r="P87" s="31"/>
      <c r="Q87" s="30"/>
      <c r="R87" s="31"/>
      <c r="S87" s="30"/>
      <c r="T87" s="31"/>
      <c r="U87" s="30"/>
      <c r="V87" s="31"/>
      <c r="W87" s="30"/>
      <c r="X87" s="31"/>
      <c r="Y87" s="31" t="s">
        <v>257</v>
      </c>
      <c r="Z87" s="31" t="s">
        <v>258</v>
      </c>
      <c r="AA87" s="31" t="s">
        <v>244</v>
      </c>
      <c r="AB87" s="54"/>
      <c r="AC87" s="31"/>
      <c r="AD87" s="13"/>
      <c r="AE87" s="31"/>
      <c r="AF87" s="13"/>
      <c r="AG87" s="23"/>
    </row>
    <row r="88" spans="1:33" ht="33.75" x14ac:dyDescent="0.2">
      <c r="A88" s="30" t="s">
        <v>103</v>
      </c>
      <c r="B88" s="30" t="s">
        <v>898</v>
      </c>
      <c r="C88" s="30" t="s">
        <v>1505</v>
      </c>
      <c r="D88" s="31" t="s">
        <v>1507</v>
      </c>
      <c r="E88" s="31" t="s">
        <v>390</v>
      </c>
      <c r="F88" s="31" t="s">
        <v>245</v>
      </c>
      <c r="G88" s="30" t="s">
        <v>920</v>
      </c>
      <c r="H88" s="31" t="s">
        <v>390</v>
      </c>
      <c r="J88" s="31"/>
      <c r="L88" s="31"/>
      <c r="N88" s="31"/>
      <c r="P88" s="31"/>
      <c r="Q88" s="30"/>
      <c r="R88" s="31"/>
      <c r="S88" s="30"/>
      <c r="T88" s="31"/>
      <c r="U88" s="30"/>
      <c r="V88" s="31"/>
      <c r="W88" s="30"/>
      <c r="X88" s="31"/>
      <c r="Y88" s="31"/>
      <c r="AB88" s="54" t="s">
        <v>956</v>
      </c>
      <c r="AC88" s="31" t="s">
        <v>1574</v>
      </c>
      <c r="AD88" s="13" t="s">
        <v>1596</v>
      </c>
      <c r="AE88" s="31"/>
      <c r="AF88" s="13"/>
      <c r="AG88" s="23"/>
    </row>
    <row r="89" spans="1:33" ht="22.5" x14ac:dyDescent="0.2">
      <c r="A89" s="30" t="s">
        <v>103</v>
      </c>
      <c r="B89" s="30" t="s">
        <v>921</v>
      </c>
      <c r="C89" s="30" t="s">
        <v>922</v>
      </c>
      <c r="D89" s="31" t="s">
        <v>1508</v>
      </c>
      <c r="E89" s="31" t="s">
        <v>390</v>
      </c>
      <c r="F89" s="31" t="s">
        <v>245</v>
      </c>
      <c r="G89" s="30"/>
      <c r="H89" s="31"/>
      <c r="J89" s="31"/>
      <c r="L89" s="31"/>
      <c r="N89" s="31"/>
      <c r="P89" s="31"/>
      <c r="Q89" s="30"/>
      <c r="R89" s="31"/>
      <c r="S89" s="30"/>
      <c r="T89" s="31"/>
      <c r="U89" s="30"/>
      <c r="V89" s="31"/>
      <c r="W89" s="30"/>
      <c r="X89" s="31"/>
      <c r="Y89" s="31"/>
      <c r="AB89" s="54"/>
      <c r="AC89" s="31" t="s">
        <v>1574</v>
      </c>
      <c r="AD89" s="13" t="s">
        <v>1597</v>
      </c>
      <c r="AE89" s="31"/>
      <c r="AF89" s="13"/>
      <c r="AG89" s="23"/>
    </row>
    <row r="90" spans="1:33" ht="33.75" x14ac:dyDescent="0.2">
      <c r="A90" s="30" t="s">
        <v>103</v>
      </c>
      <c r="B90" s="30" t="s">
        <v>110</v>
      </c>
      <c r="C90" s="30" t="s">
        <v>443</v>
      </c>
      <c r="D90" s="31" t="s">
        <v>935</v>
      </c>
      <c r="E90" s="31" t="s">
        <v>390</v>
      </c>
      <c r="F90" s="31" t="s">
        <v>244</v>
      </c>
      <c r="G90" s="30" t="s">
        <v>445</v>
      </c>
      <c r="H90" s="31" t="s">
        <v>390</v>
      </c>
      <c r="I90" s="30" t="s">
        <v>446</v>
      </c>
      <c r="J90" s="31" t="s">
        <v>390</v>
      </c>
      <c r="K90" s="30" t="s">
        <v>447</v>
      </c>
      <c r="L90" s="31" t="s">
        <v>390</v>
      </c>
      <c r="M90" s="30" t="s">
        <v>448</v>
      </c>
      <c r="N90" s="31" t="s">
        <v>390</v>
      </c>
      <c r="P90" s="31"/>
      <c r="Q90" s="30"/>
      <c r="R90" s="31"/>
      <c r="S90" s="30"/>
      <c r="T90" s="31"/>
      <c r="U90" s="30"/>
      <c r="V90" s="31"/>
      <c r="W90" s="30"/>
      <c r="X90" s="31"/>
      <c r="Y90" s="31"/>
      <c r="AB90" s="54"/>
      <c r="AC90" s="31" t="s">
        <v>28</v>
      </c>
      <c r="AD90" s="13" t="s">
        <v>235</v>
      </c>
      <c r="AE90" s="31"/>
      <c r="AF90" s="13"/>
      <c r="AG90" s="23"/>
    </row>
    <row r="91" spans="1:33" ht="45" x14ac:dyDescent="0.2">
      <c r="A91" s="30" t="s">
        <v>103</v>
      </c>
      <c r="B91" s="30" t="s">
        <v>110</v>
      </c>
      <c r="C91" s="30" t="s">
        <v>444</v>
      </c>
      <c r="D91" s="31" t="s">
        <v>390</v>
      </c>
      <c r="E91" s="31" t="s">
        <v>390</v>
      </c>
      <c r="F91" s="31" t="s">
        <v>244</v>
      </c>
      <c r="G91" s="30" t="s">
        <v>936</v>
      </c>
      <c r="H91" s="31" t="s">
        <v>390</v>
      </c>
      <c r="I91" s="30" t="s">
        <v>449</v>
      </c>
      <c r="J91" s="31" t="s">
        <v>390</v>
      </c>
      <c r="K91" s="30" t="s">
        <v>450</v>
      </c>
      <c r="L91" s="31" t="s">
        <v>390</v>
      </c>
      <c r="M91" s="30" t="s">
        <v>451</v>
      </c>
      <c r="N91" s="31" t="s">
        <v>390</v>
      </c>
      <c r="O91" s="30" t="s">
        <v>452</v>
      </c>
      <c r="P91" s="31" t="s">
        <v>390</v>
      </c>
      <c r="Q91" s="30" t="s">
        <v>937</v>
      </c>
      <c r="R91" s="31" t="s">
        <v>390</v>
      </c>
      <c r="S91" s="30" t="s">
        <v>938</v>
      </c>
      <c r="T91" s="31" t="s">
        <v>390</v>
      </c>
      <c r="U91" s="30"/>
      <c r="V91" s="31"/>
      <c r="W91" s="30"/>
      <c r="X91" s="31"/>
      <c r="Y91" s="31"/>
      <c r="AB91" s="54"/>
      <c r="AC91" s="31" t="s">
        <v>1574</v>
      </c>
      <c r="AD91" s="13"/>
      <c r="AE91" s="31"/>
      <c r="AF91" s="13"/>
      <c r="AG91" s="23"/>
    </row>
    <row r="92" spans="1:33" ht="45" x14ac:dyDescent="0.2">
      <c r="A92" s="30" t="s">
        <v>103</v>
      </c>
      <c r="B92" s="30" t="s">
        <v>110</v>
      </c>
      <c r="C92" s="30" t="s">
        <v>939</v>
      </c>
      <c r="D92" s="31" t="s">
        <v>390</v>
      </c>
      <c r="E92" s="31" t="s">
        <v>390</v>
      </c>
      <c r="F92" s="31" t="s">
        <v>245</v>
      </c>
      <c r="G92" s="30" t="s">
        <v>940</v>
      </c>
      <c r="H92" s="31" t="s">
        <v>390</v>
      </c>
      <c r="I92" s="30" t="s">
        <v>941</v>
      </c>
      <c r="J92" s="31" t="s">
        <v>390</v>
      </c>
      <c r="K92" s="30" t="s">
        <v>942</v>
      </c>
      <c r="L92" s="31" t="s">
        <v>390</v>
      </c>
      <c r="M92" s="30" t="s">
        <v>943</v>
      </c>
      <c r="N92" s="31" t="s">
        <v>390</v>
      </c>
      <c r="O92" s="30" t="s">
        <v>944</v>
      </c>
      <c r="P92" s="31" t="s">
        <v>390</v>
      </c>
      <c r="Q92" s="30" t="s">
        <v>945</v>
      </c>
      <c r="R92" s="31" t="s">
        <v>390</v>
      </c>
      <c r="S92" s="30"/>
      <c r="T92" s="31"/>
      <c r="U92" s="30"/>
      <c r="V92" s="31"/>
      <c r="W92" s="30"/>
      <c r="X92" s="31"/>
      <c r="Y92" s="31"/>
      <c r="AB92" s="54"/>
      <c r="AC92" s="31" t="s">
        <v>1574</v>
      </c>
      <c r="AD92" s="13" t="s">
        <v>1598</v>
      </c>
      <c r="AE92" s="31"/>
      <c r="AF92" s="13"/>
      <c r="AG92" s="23"/>
    </row>
    <row r="93" spans="1:33" ht="56.25" x14ac:dyDescent="0.2">
      <c r="A93" s="30" t="s">
        <v>103</v>
      </c>
      <c r="B93" s="30" t="s">
        <v>111</v>
      </c>
      <c r="C93" s="30" t="s">
        <v>946</v>
      </c>
      <c r="D93" s="31" t="s">
        <v>437</v>
      </c>
      <c r="E93" s="32">
        <v>42369</v>
      </c>
      <c r="F93" s="31" t="s">
        <v>245</v>
      </c>
      <c r="G93" s="30" t="s">
        <v>947</v>
      </c>
      <c r="H93" s="31" t="s">
        <v>390</v>
      </c>
      <c r="I93" s="30" t="s">
        <v>948</v>
      </c>
      <c r="J93" s="31" t="s">
        <v>390</v>
      </c>
      <c r="K93" s="30" t="s">
        <v>949</v>
      </c>
      <c r="L93" s="31" t="s">
        <v>390</v>
      </c>
      <c r="M93" s="30" t="s">
        <v>950</v>
      </c>
      <c r="N93" s="31" t="s">
        <v>390</v>
      </c>
      <c r="P93" s="31"/>
      <c r="Q93" s="30"/>
      <c r="R93" s="31"/>
      <c r="S93" s="30"/>
      <c r="T93" s="31"/>
      <c r="U93" s="30"/>
      <c r="V93" s="31"/>
      <c r="W93" s="30"/>
      <c r="X93" s="31"/>
      <c r="Y93" s="31" t="s">
        <v>257</v>
      </c>
      <c r="Z93" s="31" t="s">
        <v>258</v>
      </c>
      <c r="AA93" s="31" t="s">
        <v>244</v>
      </c>
      <c r="AB93" s="54"/>
      <c r="AC93" s="31"/>
      <c r="AD93" s="13"/>
      <c r="AE93" s="31"/>
      <c r="AF93" s="13"/>
      <c r="AG93" s="23"/>
    </row>
    <row r="94" spans="1:33" ht="56.25" x14ac:dyDescent="0.2">
      <c r="A94" s="30" t="s">
        <v>103</v>
      </c>
      <c r="B94" s="30" t="s">
        <v>111</v>
      </c>
      <c r="C94" s="30" t="s">
        <v>951</v>
      </c>
      <c r="D94" s="31" t="s">
        <v>952</v>
      </c>
      <c r="E94" s="32">
        <v>42460</v>
      </c>
      <c r="F94" s="31" t="s">
        <v>245</v>
      </c>
      <c r="G94" s="30"/>
      <c r="H94" s="31"/>
      <c r="J94" s="31"/>
      <c r="L94" s="31"/>
      <c r="N94" s="31"/>
      <c r="P94" s="31"/>
      <c r="Q94" s="30"/>
      <c r="R94" s="31"/>
      <c r="S94" s="30"/>
      <c r="T94" s="31"/>
      <c r="U94" s="30"/>
      <c r="V94" s="31"/>
      <c r="W94" s="30"/>
      <c r="X94" s="31"/>
      <c r="Y94" s="31"/>
      <c r="AB94" s="54"/>
      <c r="AC94" s="31" t="s">
        <v>1574</v>
      </c>
      <c r="AD94" s="13" t="s">
        <v>1599</v>
      </c>
      <c r="AE94" s="31"/>
      <c r="AF94" s="13"/>
      <c r="AG94" s="23"/>
    </row>
    <row r="95" spans="1:33" ht="56.25" x14ac:dyDescent="0.2">
      <c r="A95" s="30" t="s">
        <v>103</v>
      </c>
      <c r="B95" s="30" t="s">
        <v>111</v>
      </c>
      <c r="C95" s="30" t="s">
        <v>953</v>
      </c>
      <c r="D95" s="31" t="s">
        <v>536</v>
      </c>
      <c r="E95" s="32">
        <v>42369</v>
      </c>
      <c r="F95" s="31" t="s">
        <v>245</v>
      </c>
      <c r="G95" s="30"/>
      <c r="H95" s="31"/>
      <c r="J95" s="31"/>
      <c r="L95" s="31"/>
      <c r="N95" s="31"/>
      <c r="P95" s="31"/>
      <c r="Q95" s="30"/>
      <c r="R95" s="31"/>
      <c r="S95" s="30"/>
      <c r="T95" s="31"/>
      <c r="U95" s="30"/>
      <c r="V95" s="31"/>
      <c r="W95" s="30"/>
      <c r="X95" s="31"/>
      <c r="Y95" s="31"/>
      <c r="AB95" s="54"/>
      <c r="AC95" s="31" t="s">
        <v>1574</v>
      </c>
      <c r="AD95" s="13" t="s">
        <v>1599</v>
      </c>
      <c r="AE95" s="31"/>
      <c r="AF95" s="13"/>
      <c r="AG95" s="23"/>
    </row>
    <row r="96" spans="1:33" ht="56.25" x14ac:dyDescent="0.2">
      <c r="A96" s="30" t="s">
        <v>103</v>
      </c>
      <c r="B96" s="30" t="s">
        <v>111</v>
      </c>
      <c r="C96" s="30" t="s">
        <v>954</v>
      </c>
      <c r="D96" s="31" t="s">
        <v>390</v>
      </c>
      <c r="E96" s="31" t="s">
        <v>390</v>
      </c>
      <c r="F96" s="31" t="s">
        <v>245</v>
      </c>
      <c r="G96" s="30"/>
      <c r="H96" s="31"/>
      <c r="J96" s="31"/>
      <c r="L96" s="31"/>
      <c r="N96" s="31"/>
      <c r="P96" s="31"/>
      <c r="Q96" s="30"/>
      <c r="R96" s="31"/>
      <c r="S96" s="30"/>
      <c r="T96" s="31"/>
      <c r="U96" s="30"/>
      <c r="V96" s="31"/>
      <c r="W96" s="30"/>
      <c r="X96" s="31"/>
      <c r="Y96" s="31"/>
      <c r="AB96" s="54"/>
      <c r="AC96" s="31" t="s">
        <v>1574</v>
      </c>
      <c r="AD96" s="13" t="s">
        <v>1599</v>
      </c>
      <c r="AE96" s="31"/>
      <c r="AF96" s="13"/>
      <c r="AG96" s="23"/>
    </row>
    <row r="97" spans="1:33" ht="56.25" x14ac:dyDescent="0.2">
      <c r="A97" s="30" t="s">
        <v>103</v>
      </c>
      <c r="B97" s="30" t="s">
        <v>118</v>
      </c>
      <c r="C97" s="30" t="s">
        <v>453</v>
      </c>
      <c r="D97" s="31" t="s">
        <v>455</v>
      </c>
      <c r="E97" s="32">
        <v>42338</v>
      </c>
      <c r="F97" s="31" t="s">
        <v>245</v>
      </c>
      <c r="G97" s="30" t="s">
        <v>456</v>
      </c>
      <c r="H97" s="32">
        <v>42277</v>
      </c>
      <c r="I97" s="30" t="s">
        <v>457</v>
      </c>
      <c r="J97" s="32">
        <v>42369</v>
      </c>
      <c r="K97" s="30" t="s">
        <v>458</v>
      </c>
      <c r="L97" s="32">
        <v>42307</v>
      </c>
      <c r="M97" s="30" t="s">
        <v>459</v>
      </c>
      <c r="N97" s="32">
        <v>42369</v>
      </c>
      <c r="P97" s="31"/>
      <c r="Q97" s="30"/>
      <c r="R97" s="31"/>
      <c r="S97" s="30"/>
      <c r="T97" s="31"/>
      <c r="U97" s="30"/>
      <c r="V97" s="31"/>
      <c r="W97" s="30"/>
      <c r="X97" s="31"/>
      <c r="Y97" s="31" t="s">
        <v>258</v>
      </c>
      <c r="Z97" s="31" t="s">
        <v>259</v>
      </c>
      <c r="AA97" s="31" t="s">
        <v>245</v>
      </c>
      <c r="AB97" s="54"/>
      <c r="AC97" s="31"/>
      <c r="AD97" s="13"/>
      <c r="AE97" s="31"/>
      <c r="AF97" s="13"/>
      <c r="AG97" s="23"/>
    </row>
    <row r="98" spans="1:33" ht="67.5" x14ac:dyDescent="0.2">
      <c r="A98" s="30" t="s">
        <v>103</v>
      </c>
      <c r="B98" s="30" t="s">
        <v>118</v>
      </c>
      <c r="C98" s="30" t="s">
        <v>454</v>
      </c>
      <c r="D98" s="31" t="s">
        <v>455</v>
      </c>
      <c r="E98" s="32">
        <v>42191</v>
      </c>
      <c r="F98" s="31" t="s">
        <v>245</v>
      </c>
      <c r="G98" s="30" t="s">
        <v>955</v>
      </c>
      <c r="H98" s="32">
        <v>42095</v>
      </c>
      <c r="I98" s="30" t="s">
        <v>460</v>
      </c>
      <c r="J98" s="32">
        <v>42191</v>
      </c>
      <c r="K98" s="30" t="s">
        <v>461</v>
      </c>
      <c r="L98" s="32">
        <v>42191</v>
      </c>
      <c r="N98" s="31"/>
      <c r="P98" s="31"/>
      <c r="Q98" s="30"/>
      <c r="R98" s="31"/>
      <c r="S98" s="30"/>
      <c r="T98" s="31"/>
      <c r="U98" s="30"/>
      <c r="V98" s="31"/>
      <c r="W98" s="30"/>
      <c r="X98" s="31"/>
      <c r="Y98" s="31" t="s">
        <v>258</v>
      </c>
      <c r="Z98" s="31" t="s">
        <v>258</v>
      </c>
      <c r="AA98" s="31" t="s">
        <v>245</v>
      </c>
      <c r="AB98" s="54"/>
      <c r="AC98" s="31"/>
      <c r="AD98" s="13"/>
      <c r="AE98" s="31"/>
      <c r="AF98" s="13"/>
      <c r="AG98" s="23"/>
    </row>
    <row r="99" spans="1:33" ht="45" x14ac:dyDescent="0.2">
      <c r="A99" s="30" t="s">
        <v>103</v>
      </c>
      <c r="B99" s="30" t="s">
        <v>118</v>
      </c>
      <c r="C99" s="30" t="s">
        <v>462</v>
      </c>
      <c r="D99" s="31" t="s">
        <v>455</v>
      </c>
      <c r="E99" s="32">
        <v>42369</v>
      </c>
      <c r="F99" s="31" t="s">
        <v>245</v>
      </c>
      <c r="G99" s="30" t="s">
        <v>464</v>
      </c>
      <c r="H99" s="32">
        <v>42156</v>
      </c>
      <c r="I99" s="30" t="s">
        <v>465</v>
      </c>
      <c r="J99" s="32">
        <v>42369</v>
      </c>
      <c r="L99" s="31"/>
      <c r="N99" s="31"/>
      <c r="P99" s="31"/>
      <c r="Q99" s="30"/>
      <c r="R99" s="31"/>
      <c r="S99" s="30"/>
      <c r="T99" s="31"/>
      <c r="U99" s="30"/>
      <c r="V99" s="31"/>
      <c r="W99" s="30"/>
      <c r="X99" s="31"/>
      <c r="Y99" s="31" t="s">
        <v>259</v>
      </c>
      <c r="Z99" s="31" t="s">
        <v>259</v>
      </c>
      <c r="AA99" s="31" t="s">
        <v>245</v>
      </c>
      <c r="AB99" s="54" t="s">
        <v>838</v>
      </c>
      <c r="AC99" s="31" t="s">
        <v>1574</v>
      </c>
      <c r="AD99" s="13" t="s">
        <v>1596</v>
      </c>
      <c r="AE99" s="31"/>
      <c r="AF99" s="13"/>
      <c r="AG99" s="23"/>
    </row>
    <row r="100" spans="1:33" ht="78.75" x14ac:dyDescent="0.2">
      <c r="A100" s="30" t="s">
        <v>103</v>
      </c>
      <c r="B100" s="30" t="s">
        <v>118</v>
      </c>
      <c r="C100" s="30" t="s">
        <v>463</v>
      </c>
      <c r="D100" s="31" t="s">
        <v>455</v>
      </c>
      <c r="E100" s="32">
        <v>42369</v>
      </c>
      <c r="F100" s="31" t="s">
        <v>245</v>
      </c>
      <c r="G100" s="30" t="s">
        <v>466</v>
      </c>
      <c r="H100" s="32">
        <v>42216</v>
      </c>
      <c r="I100" s="30" t="s">
        <v>467</v>
      </c>
      <c r="J100" s="32">
        <v>42277</v>
      </c>
      <c r="K100" s="30" t="s">
        <v>468</v>
      </c>
      <c r="L100" s="32">
        <v>42369</v>
      </c>
      <c r="M100" s="30" t="s">
        <v>469</v>
      </c>
      <c r="N100" s="32">
        <v>42430</v>
      </c>
      <c r="P100" s="31"/>
      <c r="Q100" s="30"/>
      <c r="R100" s="31"/>
      <c r="S100" s="30"/>
      <c r="T100" s="31"/>
      <c r="U100" s="30"/>
      <c r="V100" s="31"/>
      <c r="W100" s="30"/>
      <c r="X100" s="31"/>
      <c r="Y100" s="31" t="s">
        <v>257</v>
      </c>
      <c r="Z100" s="31" t="s">
        <v>257</v>
      </c>
      <c r="AA100" s="31" t="s">
        <v>244</v>
      </c>
      <c r="AB100" s="54"/>
      <c r="AC100" s="31" t="s">
        <v>1574</v>
      </c>
      <c r="AD100" s="13" t="s">
        <v>1599</v>
      </c>
      <c r="AE100" s="31"/>
      <c r="AF100" s="13"/>
      <c r="AG100" s="23"/>
    </row>
    <row r="101" spans="1:33" ht="45" x14ac:dyDescent="0.2">
      <c r="A101" s="30" t="s">
        <v>103</v>
      </c>
      <c r="B101" s="30" t="s">
        <v>118</v>
      </c>
      <c r="C101" s="30" t="s">
        <v>470</v>
      </c>
      <c r="D101" s="31" t="s">
        <v>455</v>
      </c>
      <c r="E101" s="32">
        <v>42464</v>
      </c>
      <c r="F101" s="31" t="s">
        <v>245</v>
      </c>
      <c r="G101" s="30" t="s">
        <v>957</v>
      </c>
      <c r="H101" s="32">
        <v>42277</v>
      </c>
      <c r="I101" s="30" t="s">
        <v>476</v>
      </c>
      <c r="J101" s="32">
        <v>42307</v>
      </c>
      <c r="K101" s="30" t="s">
        <v>958</v>
      </c>
      <c r="L101" s="32">
        <v>42369</v>
      </c>
      <c r="M101" s="30" t="s">
        <v>959</v>
      </c>
      <c r="N101" s="32">
        <v>42098</v>
      </c>
      <c r="P101" s="31"/>
      <c r="Q101" s="30"/>
      <c r="R101" s="31"/>
      <c r="S101" s="30"/>
      <c r="T101" s="31"/>
      <c r="U101" s="30"/>
      <c r="V101" s="31"/>
      <c r="W101" s="30"/>
      <c r="X101" s="31"/>
      <c r="Y101" s="31" t="s">
        <v>257</v>
      </c>
      <c r="Z101" s="31" t="s">
        <v>257</v>
      </c>
      <c r="AA101" s="31" t="s">
        <v>245</v>
      </c>
      <c r="AB101" s="54"/>
      <c r="AC101" s="31" t="s">
        <v>1574</v>
      </c>
      <c r="AD101" s="13" t="s">
        <v>1599</v>
      </c>
      <c r="AE101" s="31"/>
      <c r="AF101" s="13"/>
      <c r="AG101" s="23"/>
    </row>
    <row r="102" spans="1:33" ht="45" x14ac:dyDescent="0.2">
      <c r="A102" s="30" t="s">
        <v>103</v>
      </c>
      <c r="B102" s="30" t="s">
        <v>118</v>
      </c>
      <c r="C102" s="30" t="s">
        <v>471</v>
      </c>
      <c r="D102" s="31" t="s">
        <v>455</v>
      </c>
      <c r="E102" s="32">
        <v>42460</v>
      </c>
      <c r="F102" s="31" t="s">
        <v>245</v>
      </c>
      <c r="G102" s="30" t="s">
        <v>472</v>
      </c>
      <c r="H102" s="32">
        <v>42215</v>
      </c>
      <c r="I102" s="30" t="s">
        <v>473</v>
      </c>
      <c r="J102" s="32">
        <v>42369</v>
      </c>
      <c r="K102" s="30" t="s">
        <v>474</v>
      </c>
      <c r="L102" s="32">
        <v>42464</v>
      </c>
      <c r="M102" s="30" t="s">
        <v>475</v>
      </c>
      <c r="N102" s="32">
        <v>42520</v>
      </c>
      <c r="P102" s="31"/>
      <c r="Q102" s="30"/>
      <c r="R102" s="31"/>
      <c r="S102" s="30"/>
      <c r="T102" s="31"/>
      <c r="U102" s="30"/>
      <c r="V102" s="31"/>
      <c r="W102" s="30"/>
      <c r="X102" s="31"/>
      <c r="Y102" s="31" t="s">
        <v>259</v>
      </c>
      <c r="Z102" s="31" t="s">
        <v>259</v>
      </c>
      <c r="AA102" s="31" t="s">
        <v>245</v>
      </c>
      <c r="AB102" s="54"/>
      <c r="AC102" s="31"/>
      <c r="AD102" s="13"/>
      <c r="AE102" s="31"/>
      <c r="AF102" s="13"/>
      <c r="AG102" s="23"/>
    </row>
    <row r="103" spans="1:33" ht="22.5" x14ac:dyDescent="0.2">
      <c r="A103" s="30" t="s">
        <v>103</v>
      </c>
      <c r="B103" s="30" t="s">
        <v>960</v>
      </c>
      <c r="C103" s="30" t="s">
        <v>961</v>
      </c>
      <c r="D103" s="31" t="s">
        <v>437</v>
      </c>
      <c r="E103" s="32">
        <v>42156</v>
      </c>
      <c r="F103" s="31" t="s">
        <v>245</v>
      </c>
      <c r="G103" s="30" t="s">
        <v>962</v>
      </c>
      <c r="H103" s="31" t="s">
        <v>390</v>
      </c>
      <c r="J103" s="31"/>
      <c r="L103" s="31"/>
      <c r="N103" s="31"/>
      <c r="P103" s="31"/>
      <c r="Q103" s="30"/>
      <c r="R103" s="31"/>
      <c r="S103" s="30"/>
      <c r="T103" s="31"/>
      <c r="U103" s="30"/>
      <c r="V103" s="31"/>
      <c r="W103" s="30"/>
      <c r="X103" s="31"/>
      <c r="Y103" s="31" t="s">
        <v>259</v>
      </c>
      <c r="Z103" s="31" t="s">
        <v>259</v>
      </c>
      <c r="AA103" s="31" t="s">
        <v>245</v>
      </c>
      <c r="AB103" s="54"/>
      <c r="AC103" s="31"/>
      <c r="AD103" s="13"/>
      <c r="AE103" s="31"/>
      <c r="AF103" s="13"/>
      <c r="AG103" s="23"/>
    </row>
    <row r="104" spans="1:33" ht="33.75" x14ac:dyDescent="0.2">
      <c r="A104" s="30" t="s">
        <v>103</v>
      </c>
      <c r="B104" s="30" t="s">
        <v>960</v>
      </c>
      <c r="C104" s="30" t="s">
        <v>963</v>
      </c>
      <c r="D104" s="31" t="s">
        <v>390</v>
      </c>
      <c r="E104" s="31" t="s">
        <v>390</v>
      </c>
      <c r="F104" s="31" t="s">
        <v>244</v>
      </c>
      <c r="G104" s="30"/>
      <c r="H104" s="31"/>
      <c r="J104" s="31"/>
      <c r="L104" s="31"/>
      <c r="N104" s="31"/>
      <c r="P104" s="31"/>
      <c r="Q104" s="30"/>
      <c r="R104" s="31"/>
      <c r="S104" s="30"/>
      <c r="T104" s="31"/>
      <c r="U104" s="30"/>
      <c r="V104" s="31"/>
      <c r="W104" s="30"/>
      <c r="X104" s="31"/>
      <c r="Y104" s="31"/>
      <c r="AB104" s="54"/>
      <c r="AC104" s="31"/>
      <c r="AD104" s="13"/>
      <c r="AE104" s="31"/>
      <c r="AF104" s="13"/>
      <c r="AG104" s="23"/>
    </row>
    <row r="105" spans="1:33" ht="22.5" x14ac:dyDescent="0.2">
      <c r="A105" s="30" t="s">
        <v>103</v>
      </c>
      <c r="B105" s="30" t="s">
        <v>960</v>
      </c>
      <c r="C105" s="30" t="s">
        <v>964</v>
      </c>
      <c r="D105" s="31" t="s">
        <v>679</v>
      </c>
      <c r="E105" s="31" t="s">
        <v>390</v>
      </c>
      <c r="F105" s="31" t="s">
        <v>244</v>
      </c>
      <c r="G105" s="30"/>
      <c r="H105" s="31"/>
      <c r="J105" s="31"/>
      <c r="L105" s="31"/>
      <c r="N105" s="31"/>
      <c r="P105" s="31"/>
      <c r="Q105" s="30"/>
      <c r="R105" s="31"/>
      <c r="S105" s="30"/>
      <c r="T105" s="31"/>
      <c r="U105" s="30"/>
      <c r="V105" s="31"/>
      <c r="W105" s="30"/>
      <c r="X105" s="31"/>
      <c r="Y105" s="31"/>
      <c r="AB105" s="54"/>
      <c r="AC105" s="31" t="s">
        <v>1574</v>
      </c>
      <c r="AD105" s="13" t="s">
        <v>1599</v>
      </c>
      <c r="AE105" s="31"/>
      <c r="AF105" s="13"/>
      <c r="AG105" s="23"/>
    </row>
    <row r="106" spans="1:33" ht="22.5" x14ac:dyDescent="0.2">
      <c r="A106" s="30" t="s">
        <v>103</v>
      </c>
      <c r="B106" s="30" t="s">
        <v>960</v>
      </c>
      <c r="C106" s="30" t="s">
        <v>965</v>
      </c>
      <c r="D106" s="31" t="s">
        <v>455</v>
      </c>
      <c r="E106" s="31" t="s">
        <v>390</v>
      </c>
      <c r="F106" s="31" t="s">
        <v>244</v>
      </c>
      <c r="G106" s="30"/>
      <c r="H106" s="31"/>
      <c r="J106" s="31"/>
      <c r="L106" s="31"/>
      <c r="N106" s="31"/>
      <c r="P106" s="31"/>
      <c r="Q106" s="30"/>
      <c r="R106" s="31"/>
      <c r="S106" s="30"/>
      <c r="T106" s="31"/>
      <c r="U106" s="30"/>
      <c r="V106" s="31"/>
      <c r="W106" s="30"/>
      <c r="X106" s="31"/>
      <c r="Y106" s="31" t="s">
        <v>257</v>
      </c>
      <c r="Z106" s="31" t="s">
        <v>257</v>
      </c>
      <c r="AA106" s="31" t="s">
        <v>244</v>
      </c>
      <c r="AB106" s="54"/>
      <c r="AC106" s="31"/>
      <c r="AD106" s="13"/>
      <c r="AE106" s="31"/>
      <c r="AF106" s="13"/>
      <c r="AG106" s="23"/>
    </row>
    <row r="107" spans="1:33" ht="22.5" x14ac:dyDescent="0.2">
      <c r="A107" s="30" t="s">
        <v>103</v>
      </c>
      <c r="B107" s="30" t="s">
        <v>960</v>
      </c>
      <c r="C107" s="30" t="s">
        <v>966</v>
      </c>
      <c r="D107" s="31" t="s">
        <v>455</v>
      </c>
      <c r="E107" s="31" t="s">
        <v>390</v>
      </c>
      <c r="F107" s="31" t="s">
        <v>244</v>
      </c>
      <c r="G107" s="30" t="s">
        <v>967</v>
      </c>
      <c r="H107" s="31" t="s">
        <v>390</v>
      </c>
      <c r="I107" s="30" t="s">
        <v>968</v>
      </c>
      <c r="J107" s="31" t="s">
        <v>390</v>
      </c>
      <c r="K107" s="30" t="s">
        <v>969</v>
      </c>
      <c r="L107" s="31" t="s">
        <v>390</v>
      </c>
      <c r="M107" s="30" t="s">
        <v>970</v>
      </c>
      <c r="N107" s="31" t="s">
        <v>390</v>
      </c>
      <c r="P107" s="31"/>
      <c r="Q107" s="30"/>
      <c r="R107" s="31"/>
      <c r="S107" s="30"/>
      <c r="T107" s="31"/>
      <c r="U107" s="30"/>
      <c r="V107" s="31"/>
      <c r="W107" s="30"/>
      <c r="X107" s="31"/>
      <c r="Y107" s="31" t="s">
        <v>258</v>
      </c>
      <c r="Z107" s="31" t="s">
        <v>258</v>
      </c>
      <c r="AA107" s="31" t="s">
        <v>244</v>
      </c>
      <c r="AB107" s="54"/>
      <c r="AC107" s="31"/>
      <c r="AD107" s="13"/>
      <c r="AE107" s="31"/>
      <c r="AF107" s="13"/>
      <c r="AG107" s="23"/>
    </row>
    <row r="108" spans="1:33" ht="22.5" x14ac:dyDescent="0.2">
      <c r="A108" s="30" t="s">
        <v>103</v>
      </c>
      <c r="B108" s="30" t="s">
        <v>971</v>
      </c>
      <c r="C108" s="30" t="s">
        <v>972</v>
      </c>
      <c r="D108" s="31" t="s">
        <v>455</v>
      </c>
      <c r="E108" s="31" t="s">
        <v>390</v>
      </c>
      <c r="F108" s="31" t="s">
        <v>245</v>
      </c>
      <c r="G108" s="30" t="s">
        <v>973</v>
      </c>
      <c r="H108" s="31" t="s">
        <v>390</v>
      </c>
      <c r="I108" s="30" t="s">
        <v>974</v>
      </c>
      <c r="J108" s="31" t="s">
        <v>390</v>
      </c>
      <c r="K108" s="30" t="s">
        <v>975</v>
      </c>
      <c r="L108" s="31" t="s">
        <v>390</v>
      </c>
      <c r="N108" s="31"/>
      <c r="P108" s="31"/>
      <c r="Q108" s="30"/>
      <c r="R108" s="31"/>
      <c r="S108" s="30"/>
      <c r="T108" s="31"/>
      <c r="U108" s="30"/>
      <c r="V108" s="31"/>
      <c r="W108" s="30"/>
      <c r="X108" s="31"/>
      <c r="Y108" s="31"/>
      <c r="AB108" s="54"/>
      <c r="AC108" s="31"/>
      <c r="AD108" s="13"/>
      <c r="AE108" s="31"/>
      <c r="AF108" s="13"/>
      <c r="AG108" s="23"/>
    </row>
    <row r="109" spans="1:33" ht="22.5" x14ac:dyDescent="0.2">
      <c r="A109" s="30" t="s">
        <v>103</v>
      </c>
      <c r="B109" s="30" t="s">
        <v>971</v>
      </c>
      <c r="C109" s="30" t="s">
        <v>976</v>
      </c>
      <c r="D109" s="31" t="s">
        <v>455</v>
      </c>
      <c r="E109" s="31" t="s">
        <v>390</v>
      </c>
      <c r="F109" s="31" t="s">
        <v>244</v>
      </c>
      <c r="G109" s="30" t="s">
        <v>977</v>
      </c>
      <c r="H109" s="32">
        <v>42095</v>
      </c>
      <c r="I109" s="30" t="s">
        <v>978</v>
      </c>
      <c r="J109" s="31" t="s">
        <v>390</v>
      </c>
      <c r="L109" s="31"/>
      <c r="N109" s="31"/>
      <c r="P109" s="31"/>
      <c r="Q109" s="30"/>
      <c r="R109" s="31"/>
      <c r="S109" s="30"/>
      <c r="T109" s="31"/>
      <c r="U109" s="30"/>
      <c r="V109" s="31"/>
      <c r="W109" s="30"/>
      <c r="X109" s="31"/>
      <c r="Y109" s="31"/>
      <c r="AB109" s="54"/>
      <c r="AC109" s="31"/>
      <c r="AD109" s="13"/>
      <c r="AE109" s="31"/>
      <c r="AF109" s="13"/>
      <c r="AG109" s="23"/>
    </row>
    <row r="110" spans="1:33" ht="22.5" x14ac:dyDescent="0.2">
      <c r="A110" s="30" t="s">
        <v>103</v>
      </c>
      <c r="B110" s="30" t="s">
        <v>971</v>
      </c>
      <c r="C110" s="30" t="s">
        <v>979</v>
      </c>
      <c r="D110" s="31" t="s">
        <v>455</v>
      </c>
      <c r="E110" s="31" t="s">
        <v>390</v>
      </c>
      <c r="F110" s="31" t="s">
        <v>245</v>
      </c>
      <c r="G110" s="30" t="s">
        <v>980</v>
      </c>
      <c r="H110" s="31" t="s">
        <v>390</v>
      </c>
      <c r="J110" s="31"/>
      <c r="L110" s="31"/>
      <c r="N110" s="31"/>
      <c r="P110" s="31"/>
      <c r="Q110" s="30"/>
      <c r="R110" s="31"/>
      <c r="S110" s="30"/>
      <c r="T110" s="31"/>
      <c r="U110" s="30"/>
      <c r="V110" s="31"/>
      <c r="W110" s="30"/>
      <c r="X110" s="31"/>
      <c r="Y110" s="31"/>
      <c r="AB110" s="54"/>
      <c r="AC110" s="31"/>
      <c r="AD110" s="13"/>
      <c r="AE110" s="31"/>
      <c r="AF110" s="13"/>
      <c r="AG110" s="23"/>
    </row>
    <row r="111" spans="1:33" ht="33.75" x14ac:dyDescent="0.2">
      <c r="A111" s="30" t="s">
        <v>103</v>
      </c>
      <c r="B111" s="30" t="s">
        <v>971</v>
      </c>
      <c r="C111" s="30" t="s">
        <v>981</v>
      </c>
      <c r="D111" s="31" t="s">
        <v>455</v>
      </c>
      <c r="E111" s="31" t="s">
        <v>390</v>
      </c>
      <c r="F111" s="31" t="s">
        <v>245</v>
      </c>
      <c r="G111" s="30" t="s">
        <v>982</v>
      </c>
      <c r="H111" s="31" t="s">
        <v>390</v>
      </c>
      <c r="I111" s="30" t="s">
        <v>983</v>
      </c>
      <c r="J111" s="31" t="s">
        <v>390</v>
      </c>
      <c r="K111" s="30" t="s">
        <v>984</v>
      </c>
      <c r="L111" s="31" t="s">
        <v>390</v>
      </c>
      <c r="N111" s="31"/>
      <c r="P111" s="31"/>
      <c r="Q111" s="30"/>
      <c r="R111" s="31"/>
      <c r="S111" s="30"/>
      <c r="T111" s="31"/>
      <c r="U111" s="30"/>
      <c r="V111" s="31"/>
      <c r="W111" s="30"/>
      <c r="X111" s="31"/>
      <c r="Y111" s="31"/>
      <c r="AB111" s="54"/>
      <c r="AC111" s="31"/>
      <c r="AD111" s="13"/>
      <c r="AE111" s="31"/>
      <c r="AF111" s="13"/>
      <c r="AG111" s="23"/>
    </row>
    <row r="112" spans="1:33" ht="45" x14ac:dyDescent="0.2">
      <c r="A112" s="30" t="s">
        <v>103</v>
      </c>
      <c r="B112" s="30" t="s">
        <v>112</v>
      </c>
      <c r="C112" s="30" t="s">
        <v>985</v>
      </c>
      <c r="D112" s="31" t="s">
        <v>437</v>
      </c>
      <c r="E112" s="32">
        <v>42466</v>
      </c>
      <c r="F112" s="31" t="s">
        <v>245</v>
      </c>
      <c r="G112" s="30" t="s">
        <v>986</v>
      </c>
      <c r="H112" s="32">
        <v>42180</v>
      </c>
      <c r="I112" s="30" t="s">
        <v>987</v>
      </c>
      <c r="J112" s="32">
        <v>42272</v>
      </c>
      <c r="K112" s="30" t="s">
        <v>988</v>
      </c>
      <c r="L112" s="32">
        <v>42363</v>
      </c>
      <c r="M112" s="30" t="s">
        <v>989</v>
      </c>
      <c r="N112" s="32">
        <v>42466</v>
      </c>
      <c r="P112" s="31"/>
      <c r="Q112" s="30"/>
      <c r="R112" s="31"/>
      <c r="S112" s="30"/>
      <c r="T112" s="31"/>
      <c r="U112" s="30"/>
      <c r="V112" s="31"/>
      <c r="W112" s="30"/>
      <c r="X112" s="31"/>
      <c r="Y112" s="31" t="s">
        <v>259</v>
      </c>
      <c r="Z112" s="31" t="s">
        <v>259</v>
      </c>
      <c r="AA112" s="31" t="s">
        <v>245</v>
      </c>
      <c r="AB112" s="54"/>
      <c r="AC112" s="31"/>
      <c r="AD112" s="13"/>
      <c r="AE112" s="31"/>
      <c r="AF112" s="13"/>
      <c r="AG112" s="23"/>
    </row>
    <row r="113" spans="1:33" ht="45" x14ac:dyDescent="0.2">
      <c r="A113" s="30" t="s">
        <v>103</v>
      </c>
      <c r="B113" s="30" t="s">
        <v>112</v>
      </c>
      <c r="C113" s="30" t="s">
        <v>990</v>
      </c>
      <c r="D113" s="31" t="s">
        <v>437</v>
      </c>
      <c r="E113" s="32">
        <v>42466</v>
      </c>
      <c r="F113" s="31" t="s">
        <v>245</v>
      </c>
      <c r="G113" s="30" t="s">
        <v>991</v>
      </c>
      <c r="H113" s="31" t="s">
        <v>390</v>
      </c>
      <c r="I113" s="30" t="s">
        <v>992</v>
      </c>
      <c r="J113" s="31" t="s">
        <v>390</v>
      </c>
      <c r="K113" s="30" t="s">
        <v>993</v>
      </c>
      <c r="L113" s="31" t="s">
        <v>390</v>
      </c>
      <c r="N113" s="31"/>
      <c r="P113" s="31"/>
      <c r="Q113" s="30"/>
      <c r="R113" s="31"/>
      <c r="S113" s="30"/>
      <c r="T113" s="31"/>
      <c r="U113" s="30"/>
      <c r="V113" s="31"/>
      <c r="W113" s="30"/>
      <c r="X113" s="31"/>
      <c r="Y113" s="31" t="s">
        <v>258</v>
      </c>
      <c r="Z113" s="31" t="s">
        <v>257</v>
      </c>
      <c r="AA113" s="31" t="s">
        <v>245</v>
      </c>
      <c r="AB113" s="54"/>
      <c r="AC113" s="31"/>
      <c r="AD113" s="13"/>
      <c r="AE113" s="31"/>
      <c r="AF113" s="13"/>
      <c r="AG113" s="23"/>
    </row>
    <row r="114" spans="1:33" ht="33.75" x14ac:dyDescent="0.2">
      <c r="A114" s="30" t="s">
        <v>103</v>
      </c>
      <c r="B114" s="30" t="s">
        <v>994</v>
      </c>
      <c r="C114" s="30" t="s">
        <v>995</v>
      </c>
      <c r="D114" s="31" t="s">
        <v>437</v>
      </c>
      <c r="E114" s="32">
        <v>42156</v>
      </c>
      <c r="F114" s="31" t="s">
        <v>245</v>
      </c>
      <c r="G114" s="30" t="s">
        <v>996</v>
      </c>
      <c r="H114" s="32">
        <v>42156</v>
      </c>
      <c r="I114" s="30" t="s">
        <v>997</v>
      </c>
      <c r="J114" s="32">
        <v>42156</v>
      </c>
      <c r="L114" s="31"/>
      <c r="N114" s="31"/>
      <c r="P114" s="31"/>
      <c r="Q114" s="30"/>
      <c r="R114" s="31"/>
      <c r="S114" s="30"/>
      <c r="T114" s="31"/>
      <c r="U114" s="30"/>
      <c r="V114" s="31"/>
      <c r="W114" s="30"/>
      <c r="X114" s="31"/>
      <c r="Y114" s="31" t="s">
        <v>257</v>
      </c>
      <c r="Z114" s="31" t="s">
        <v>259</v>
      </c>
      <c r="AA114" s="31" t="s">
        <v>245</v>
      </c>
      <c r="AB114" s="54"/>
      <c r="AC114" s="31"/>
      <c r="AD114" s="13"/>
      <c r="AE114" s="31"/>
      <c r="AF114" s="13"/>
      <c r="AG114" s="23"/>
    </row>
    <row r="115" spans="1:33" ht="22.5" x14ac:dyDescent="0.2">
      <c r="A115" s="30" t="s">
        <v>103</v>
      </c>
      <c r="B115" s="30" t="s">
        <v>994</v>
      </c>
      <c r="C115" s="30" t="s">
        <v>998</v>
      </c>
      <c r="D115" s="31" t="s">
        <v>437</v>
      </c>
      <c r="E115" s="32">
        <v>42277</v>
      </c>
      <c r="F115" s="31" t="s">
        <v>244</v>
      </c>
      <c r="G115" s="30" t="s">
        <v>999</v>
      </c>
      <c r="H115" s="32">
        <v>42277</v>
      </c>
      <c r="J115" s="31"/>
      <c r="L115" s="31"/>
      <c r="N115" s="31"/>
      <c r="P115" s="31"/>
      <c r="Q115" s="30"/>
      <c r="R115" s="31"/>
      <c r="S115" s="30"/>
      <c r="T115" s="31"/>
      <c r="U115" s="30"/>
      <c r="V115" s="31"/>
      <c r="W115" s="30"/>
      <c r="X115" s="31"/>
      <c r="Y115" s="31" t="s">
        <v>257</v>
      </c>
      <c r="Z115" s="31" t="s">
        <v>257</v>
      </c>
      <c r="AA115" s="31" t="s">
        <v>245</v>
      </c>
      <c r="AB115" s="54"/>
      <c r="AC115" s="31"/>
      <c r="AD115" s="13"/>
      <c r="AE115" s="31"/>
      <c r="AF115" s="13"/>
      <c r="AG115" s="23"/>
    </row>
    <row r="116" spans="1:33" ht="33.75" x14ac:dyDescent="0.2">
      <c r="A116" s="30" t="s">
        <v>103</v>
      </c>
      <c r="B116" s="30" t="s">
        <v>994</v>
      </c>
      <c r="C116" s="30" t="s">
        <v>1000</v>
      </c>
      <c r="D116" s="31" t="s">
        <v>437</v>
      </c>
      <c r="E116" s="32">
        <v>42464</v>
      </c>
      <c r="F116" s="31" t="s">
        <v>245</v>
      </c>
      <c r="G116" s="30" t="s">
        <v>1001</v>
      </c>
      <c r="H116" s="32">
        <v>42216</v>
      </c>
      <c r="J116" s="31"/>
      <c r="L116" s="31"/>
      <c r="N116" s="31"/>
      <c r="P116" s="31"/>
      <c r="Q116" s="30"/>
      <c r="R116" s="31"/>
      <c r="S116" s="30"/>
      <c r="T116" s="31"/>
      <c r="U116" s="30"/>
      <c r="V116" s="31"/>
      <c r="W116" s="30"/>
      <c r="X116" s="31"/>
      <c r="Y116" s="31" t="s">
        <v>257</v>
      </c>
      <c r="Z116" s="31" t="s">
        <v>257</v>
      </c>
      <c r="AA116" s="31" t="s">
        <v>244</v>
      </c>
      <c r="AB116" s="54"/>
      <c r="AC116" s="31"/>
      <c r="AD116" s="13"/>
      <c r="AE116" s="31"/>
      <c r="AF116" s="13"/>
      <c r="AG116" s="23"/>
    </row>
    <row r="117" spans="1:33" ht="56.25" x14ac:dyDescent="0.2">
      <c r="A117" s="30" t="s">
        <v>103</v>
      </c>
      <c r="B117" s="30" t="s">
        <v>994</v>
      </c>
      <c r="C117" s="30" t="s">
        <v>1002</v>
      </c>
      <c r="D117" s="31" t="s">
        <v>1003</v>
      </c>
      <c r="E117" s="32">
        <v>42369</v>
      </c>
      <c r="F117" s="31" t="s">
        <v>245</v>
      </c>
      <c r="G117" s="30" t="s">
        <v>1004</v>
      </c>
      <c r="H117" s="32">
        <v>42217</v>
      </c>
      <c r="I117" s="30" t="s">
        <v>1005</v>
      </c>
      <c r="J117" s="32">
        <v>42217</v>
      </c>
      <c r="K117" s="30" t="s">
        <v>1006</v>
      </c>
      <c r="L117" s="32">
        <v>42369</v>
      </c>
      <c r="N117" s="31"/>
      <c r="P117" s="31"/>
      <c r="Q117" s="30"/>
      <c r="R117" s="31"/>
      <c r="S117" s="30"/>
      <c r="T117" s="31"/>
      <c r="U117" s="30"/>
      <c r="V117" s="31"/>
      <c r="W117" s="30"/>
      <c r="X117" s="31"/>
      <c r="Y117" s="31" t="s">
        <v>257</v>
      </c>
      <c r="Z117" s="31" t="s">
        <v>259</v>
      </c>
      <c r="AA117" s="31" t="s">
        <v>245</v>
      </c>
      <c r="AB117" s="54"/>
      <c r="AC117" s="31"/>
      <c r="AD117" s="13"/>
      <c r="AE117" s="31"/>
      <c r="AF117" s="13"/>
      <c r="AG117" s="23"/>
    </row>
    <row r="118" spans="1:33" ht="56.25" x14ac:dyDescent="0.2">
      <c r="A118" s="30" t="s">
        <v>103</v>
      </c>
      <c r="B118" s="30" t="s">
        <v>994</v>
      </c>
      <c r="C118" s="30" t="s">
        <v>1007</v>
      </c>
      <c r="D118" s="31" t="s">
        <v>1003</v>
      </c>
      <c r="E118" s="32">
        <v>42449</v>
      </c>
      <c r="F118" s="31" t="s">
        <v>245</v>
      </c>
      <c r="G118" s="30" t="s">
        <v>1008</v>
      </c>
      <c r="H118" s="32">
        <v>42439</v>
      </c>
      <c r="I118" s="30" t="s">
        <v>1005</v>
      </c>
      <c r="J118" s="32">
        <v>42439</v>
      </c>
      <c r="K118" s="30" t="s">
        <v>1006</v>
      </c>
      <c r="L118" s="32">
        <v>42459</v>
      </c>
      <c r="N118" s="31"/>
      <c r="P118" s="31"/>
      <c r="Q118" s="30"/>
      <c r="R118" s="31"/>
      <c r="S118" s="30"/>
      <c r="T118" s="31"/>
      <c r="U118" s="30"/>
      <c r="V118" s="31"/>
      <c r="W118" s="30"/>
      <c r="X118" s="31"/>
      <c r="Y118" s="31" t="s">
        <v>257</v>
      </c>
      <c r="Z118" s="31" t="s">
        <v>258</v>
      </c>
      <c r="AA118" s="31" t="s">
        <v>244</v>
      </c>
      <c r="AB118" s="54"/>
      <c r="AC118" s="31"/>
      <c r="AD118" s="13"/>
      <c r="AE118" s="31"/>
      <c r="AF118" s="13"/>
      <c r="AG118" s="23"/>
    </row>
    <row r="119" spans="1:33" ht="326.25" x14ac:dyDescent="0.2">
      <c r="A119" s="30" t="s">
        <v>103</v>
      </c>
      <c r="B119" s="30" t="s">
        <v>994</v>
      </c>
      <c r="C119" s="30" t="s">
        <v>1009</v>
      </c>
      <c r="D119" s="31" t="s">
        <v>437</v>
      </c>
      <c r="E119" s="32">
        <v>42449</v>
      </c>
      <c r="F119" s="31" t="s">
        <v>245</v>
      </c>
      <c r="G119" s="30" t="s">
        <v>1010</v>
      </c>
      <c r="H119" s="32">
        <v>42449</v>
      </c>
      <c r="I119" s="30" t="s">
        <v>1011</v>
      </c>
      <c r="J119" s="32">
        <v>42449</v>
      </c>
      <c r="K119" s="86" t="s">
        <v>1548</v>
      </c>
      <c r="L119" s="85">
        <v>42369</v>
      </c>
      <c r="M119" s="86" t="s">
        <v>1549</v>
      </c>
      <c r="N119" s="85">
        <v>42369</v>
      </c>
      <c r="O119" s="86" t="s">
        <v>1550</v>
      </c>
      <c r="P119" s="85">
        <v>42464</v>
      </c>
      <c r="Q119" s="30"/>
      <c r="R119" s="31"/>
      <c r="S119" s="30"/>
      <c r="T119" s="31"/>
      <c r="U119" s="30"/>
      <c r="V119" s="31"/>
      <c r="W119" s="30"/>
      <c r="X119" s="31"/>
      <c r="Y119" s="31" t="s">
        <v>257</v>
      </c>
      <c r="Z119" s="31" t="s">
        <v>258</v>
      </c>
      <c r="AA119" s="31" t="s">
        <v>244</v>
      </c>
      <c r="AB119" s="54"/>
      <c r="AC119" s="31"/>
      <c r="AD119" s="13"/>
      <c r="AE119" s="31"/>
      <c r="AF119" s="13"/>
      <c r="AG119" s="23"/>
    </row>
    <row r="120" spans="1:33" ht="33.75" x14ac:dyDescent="0.2">
      <c r="A120" s="30" t="s">
        <v>103</v>
      </c>
      <c r="B120" s="30" t="s">
        <v>113</v>
      </c>
      <c r="C120" s="30" t="s">
        <v>1012</v>
      </c>
      <c r="D120" s="31" t="s">
        <v>437</v>
      </c>
      <c r="E120" s="32">
        <v>42369</v>
      </c>
      <c r="F120" s="31" t="s">
        <v>245</v>
      </c>
      <c r="G120" s="30" t="s">
        <v>1013</v>
      </c>
      <c r="H120" s="31" t="s">
        <v>390</v>
      </c>
      <c r="I120" s="30" t="s">
        <v>1014</v>
      </c>
      <c r="J120" s="31" t="s">
        <v>390</v>
      </c>
      <c r="L120" s="31"/>
      <c r="N120" s="31"/>
      <c r="P120" s="31"/>
      <c r="Q120" s="30"/>
      <c r="R120" s="31"/>
      <c r="S120" s="30"/>
      <c r="T120" s="31"/>
      <c r="U120" s="30"/>
      <c r="V120" s="31"/>
      <c r="W120" s="30"/>
      <c r="X120" s="31"/>
      <c r="Y120" s="31" t="s">
        <v>259</v>
      </c>
      <c r="Z120" s="31" t="s">
        <v>259</v>
      </c>
      <c r="AA120" s="31" t="s">
        <v>245</v>
      </c>
      <c r="AB120" s="54"/>
      <c r="AC120" s="31"/>
      <c r="AD120" s="13"/>
      <c r="AE120" s="31"/>
      <c r="AF120" s="13"/>
      <c r="AG120" s="23"/>
    </row>
    <row r="121" spans="1:33" ht="45" x14ac:dyDescent="0.2">
      <c r="A121" s="30" t="s">
        <v>103</v>
      </c>
      <c r="B121" s="30" t="s">
        <v>113</v>
      </c>
      <c r="C121" s="30" t="s">
        <v>1015</v>
      </c>
      <c r="D121" s="31" t="s">
        <v>437</v>
      </c>
      <c r="E121" s="32">
        <v>42464</v>
      </c>
      <c r="F121" s="31" t="s">
        <v>245</v>
      </c>
      <c r="G121" s="30" t="s">
        <v>1016</v>
      </c>
      <c r="H121" s="31" t="s">
        <v>390</v>
      </c>
      <c r="I121" s="30" t="s">
        <v>1017</v>
      </c>
      <c r="J121" s="31" t="s">
        <v>390</v>
      </c>
      <c r="K121" s="30" t="s">
        <v>1018</v>
      </c>
      <c r="L121" s="31" t="s">
        <v>390</v>
      </c>
      <c r="N121" s="31"/>
      <c r="P121" s="31"/>
      <c r="Q121" s="30"/>
      <c r="R121" s="31"/>
      <c r="S121" s="30"/>
      <c r="T121" s="31"/>
      <c r="U121" s="30"/>
      <c r="V121" s="31"/>
      <c r="W121" s="30"/>
      <c r="X121" s="31"/>
      <c r="Y121" s="31" t="s">
        <v>259</v>
      </c>
      <c r="Z121" s="31" t="s">
        <v>259</v>
      </c>
      <c r="AA121" s="31" t="s">
        <v>245</v>
      </c>
      <c r="AB121" s="54"/>
      <c r="AC121" s="31"/>
      <c r="AD121" s="13"/>
      <c r="AE121" s="31"/>
      <c r="AF121" s="13"/>
      <c r="AG121" s="23"/>
    </row>
    <row r="122" spans="1:33" ht="78.75" x14ac:dyDescent="0.2">
      <c r="A122" s="30" t="s">
        <v>103</v>
      </c>
      <c r="B122" s="30" t="s">
        <v>110</v>
      </c>
      <c r="C122" s="30" t="s">
        <v>1506</v>
      </c>
      <c r="D122" s="31" t="s">
        <v>679</v>
      </c>
      <c r="E122" s="32">
        <v>42286</v>
      </c>
      <c r="F122" s="31" t="s">
        <v>244</v>
      </c>
      <c r="G122" s="30" t="s">
        <v>1551</v>
      </c>
      <c r="H122" s="32">
        <v>42109</v>
      </c>
      <c r="I122" s="30" t="s">
        <v>1552</v>
      </c>
      <c r="J122" s="32">
        <v>42139</v>
      </c>
      <c r="K122" s="30" t="s">
        <v>1553</v>
      </c>
      <c r="L122" s="32">
        <v>42185</v>
      </c>
      <c r="M122" s="30" t="s">
        <v>1554</v>
      </c>
      <c r="N122" s="32">
        <v>42286</v>
      </c>
      <c r="O122" s="30" t="s">
        <v>1555</v>
      </c>
      <c r="P122" s="32">
        <v>42286</v>
      </c>
      <c r="Q122" s="30"/>
      <c r="R122" s="31"/>
      <c r="S122" s="30"/>
      <c r="T122" s="31"/>
      <c r="U122" s="30"/>
      <c r="V122" s="31"/>
      <c r="W122" s="30"/>
      <c r="X122" s="31"/>
      <c r="Y122" s="31"/>
      <c r="AB122" s="54"/>
      <c r="AC122" s="31"/>
      <c r="AD122" s="13"/>
      <c r="AE122" s="31"/>
      <c r="AF122" s="13"/>
      <c r="AG122" s="23"/>
    </row>
    <row r="123" spans="1:33" ht="11.25" x14ac:dyDescent="0.2">
      <c r="B123" s="30"/>
      <c r="D123" s="31"/>
      <c r="E123" s="31"/>
      <c r="G123" s="30"/>
      <c r="H123" s="31"/>
      <c r="J123" s="31"/>
      <c r="L123" s="31"/>
      <c r="N123" s="31"/>
      <c r="P123" s="31"/>
      <c r="Q123" s="30"/>
      <c r="R123" s="31"/>
      <c r="S123" s="30"/>
      <c r="T123" s="31"/>
      <c r="U123" s="30"/>
      <c r="V123" s="31"/>
      <c r="W123" s="30"/>
      <c r="X123" s="31"/>
      <c r="Y123" s="31"/>
      <c r="AC123" s="31"/>
      <c r="AD123" s="13"/>
      <c r="AE123" s="31"/>
      <c r="AF123" s="13"/>
      <c r="AG123" s="23"/>
    </row>
    <row r="124" spans="1:33" ht="11.25" x14ac:dyDescent="0.2">
      <c r="B124" s="30"/>
      <c r="D124" s="31"/>
      <c r="E124" s="31"/>
      <c r="G124" s="30"/>
      <c r="H124" s="31"/>
      <c r="J124" s="31"/>
      <c r="L124" s="31"/>
      <c r="N124" s="31"/>
      <c r="P124" s="31"/>
      <c r="Q124" s="30"/>
      <c r="R124" s="31"/>
      <c r="S124" s="30"/>
      <c r="T124" s="31"/>
      <c r="U124" s="30"/>
      <c r="V124" s="31"/>
      <c r="W124" s="30"/>
      <c r="X124" s="31"/>
      <c r="Y124" s="31"/>
      <c r="AC124" s="31"/>
      <c r="AD124" s="13"/>
      <c r="AE124" s="31"/>
      <c r="AF124" s="13"/>
      <c r="AG124" s="23"/>
    </row>
    <row r="125" spans="1:33" ht="11.25" x14ac:dyDescent="0.2">
      <c r="B125" s="30"/>
      <c r="D125" s="31"/>
      <c r="E125" s="31"/>
      <c r="G125" s="30"/>
      <c r="H125" s="31"/>
      <c r="J125" s="31"/>
      <c r="L125" s="31"/>
      <c r="N125" s="31"/>
      <c r="P125" s="31"/>
      <c r="Q125" s="30"/>
      <c r="R125" s="31"/>
      <c r="S125" s="30"/>
      <c r="T125" s="31"/>
      <c r="U125" s="30"/>
      <c r="V125" s="31"/>
      <c r="W125" s="30"/>
      <c r="X125" s="31"/>
      <c r="Y125" s="31"/>
      <c r="AC125" s="31"/>
      <c r="AD125" s="13"/>
      <c r="AE125" s="31"/>
      <c r="AF125" s="13"/>
      <c r="AG125" s="23"/>
    </row>
    <row r="126" spans="1:33" ht="11.25" x14ac:dyDescent="0.2">
      <c r="B126" s="30"/>
      <c r="D126" s="31"/>
      <c r="E126" s="31"/>
      <c r="G126" s="30"/>
      <c r="H126" s="31"/>
      <c r="J126" s="31"/>
      <c r="L126" s="31"/>
      <c r="N126" s="31"/>
      <c r="P126" s="31"/>
      <c r="Q126" s="30"/>
      <c r="R126" s="31"/>
      <c r="S126" s="30"/>
      <c r="T126" s="31"/>
      <c r="U126" s="30"/>
      <c r="V126" s="31"/>
      <c r="W126" s="30"/>
      <c r="X126" s="31"/>
      <c r="Y126" s="31"/>
      <c r="AC126" s="31"/>
      <c r="AD126" s="13"/>
      <c r="AE126" s="31"/>
      <c r="AF126" s="13"/>
      <c r="AG126" s="23"/>
    </row>
    <row r="127" spans="1:33" ht="11.25" x14ac:dyDescent="0.2">
      <c r="B127" s="30"/>
      <c r="D127" s="31"/>
      <c r="E127" s="31"/>
      <c r="G127" s="30"/>
      <c r="H127" s="31"/>
      <c r="J127" s="31"/>
      <c r="L127" s="31"/>
      <c r="N127" s="31"/>
      <c r="P127" s="31"/>
      <c r="Q127" s="30"/>
      <c r="R127" s="31"/>
      <c r="S127" s="30"/>
      <c r="T127" s="31"/>
      <c r="U127" s="30"/>
      <c r="V127" s="31"/>
      <c r="W127" s="30"/>
      <c r="X127" s="31"/>
      <c r="Y127" s="31"/>
      <c r="AC127" s="31"/>
      <c r="AD127" s="13"/>
      <c r="AE127" s="31"/>
      <c r="AF127" s="13"/>
      <c r="AG127" s="23"/>
    </row>
    <row r="128" spans="1:33" ht="11.25" x14ac:dyDescent="0.2">
      <c r="B128" s="30"/>
      <c r="D128" s="31"/>
      <c r="E128" s="31"/>
      <c r="G128" s="30"/>
      <c r="H128" s="31"/>
      <c r="J128" s="31"/>
      <c r="L128" s="31"/>
      <c r="N128" s="31"/>
      <c r="P128" s="31"/>
      <c r="Q128" s="30"/>
      <c r="R128" s="31"/>
      <c r="S128" s="30"/>
      <c r="T128" s="31"/>
      <c r="U128" s="30"/>
      <c r="V128" s="31"/>
      <c r="W128" s="30"/>
      <c r="X128" s="31"/>
      <c r="Y128" s="31"/>
      <c r="AC128" s="31"/>
      <c r="AD128" s="13"/>
      <c r="AE128" s="31"/>
      <c r="AF128" s="13"/>
      <c r="AG128" s="23"/>
    </row>
    <row r="129" spans="2:33" ht="11.25" x14ac:dyDescent="0.2">
      <c r="B129" s="30"/>
      <c r="D129" s="31"/>
      <c r="E129" s="31"/>
      <c r="G129" s="30"/>
      <c r="H129" s="31"/>
      <c r="J129" s="31"/>
      <c r="L129" s="31"/>
      <c r="N129" s="31"/>
      <c r="P129" s="31"/>
      <c r="Q129" s="30"/>
      <c r="R129" s="31"/>
      <c r="S129" s="30"/>
      <c r="T129" s="31"/>
      <c r="U129" s="30"/>
      <c r="V129" s="31"/>
      <c r="W129" s="30"/>
      <c r="X129" s="31"/>
      <c r="Y129" s="31"/>
      <c r="AC129" s="31"/>
      <c r="AD129" s="13"/>
      <c r="AE129" s="31"/>
      <c r="AF129" s="13"/>
      <c r="AG129" s="23"/>
    </row>
    <row r="130" spans="2:33" ht="11.25" x14ac:dyDescent="0.2">
      <c r="B130" s="30"/>
      <c r="D130" s="31"/>
      <c r="E130" s="31"/>
      <c r="G130" s="30"/>
      <c r="H130" s="31"/>
      <c r="J130" s="31"/>
      <c r="L130" s="31"/>
      <c r="N130" s="31"/>
      <c r="P130" s="31"/>
      <c r="Q130" s="30"/>
      <c r="R130" s="31"/>
      <c r="S130" s="30"/>
      <c r="T130" s="31"/>
      <c r="U130" s="30"/>
      <c r="V130" s="31"/>
      <c r="W130" s="30"/>
      <c r="X130" s="31"/>
      <c r="Y130" s="31"/>
      <c r="AC130" s="31"/>
      <c r="AD130" s="13"/>
      <c r="AE130" s="31"/>
      <c r="AF130" s="13"/>
      <c r="AG130" s="23"/>
    </row>
    <row r="131" spans="2:33" ht="11.25" x14ac:dyDescent="0.2">
      <c r="B131" s="30"/>
      <c r="D131" s="31"/>
      <c r="E131" s="31"/>
      <c r="G131" s="30"/>
      <c r="H131" s="31"/>
      <c r="J131" s="31"/>
      <c r="L131" s="31"/>
      <c r="N131" s="31"/>
      <c r="P131" s="31"/>
      <c r="Q131" s="30"/>
      <c r="R131" s="31"/>
      <c r="S131" s="30"/>
      <c r="T131" s="31"/>
      <c r="U131" s="30"/>
      <c r="V131" s="31"/>
      <c r="W131" s="30"/>
      <c r="X131" s="31"/>
      <c r="Y131" s="31"/>
      <c r="AC131" s="31"/>
      <c r="AD131" s="13"/>
      <c r="AE131" s="31"/>
      <c r="AF131" s="13"/>
      <c r="AG131" s="23"/>
    </row>
    <row r="132" spans="2:33" ht="11.25" x14ac:dyDescent="0.2">
      <c r="B132" s="30"/>
      <c r="D132" s="31"/>
      <c r="E132" s="31"/>
      <c r="G132" s="30"/>
      <c r="H132" s="31"/>
      <c r="J132" s="31"/>
      <c r="L132" s="31"/>
      <c r="N132" s="31"/>
      <c r="P132" s="31"/>
      <c r="Q132" s="30"/>
      <c r="R132" s="31"/>
      <c r="S132" s="30"/>
      <c r="T132" s="31"/>
      <c r="U132" s="30"/>
      <c r="V132" s="31"/>
      <c r="W132" s="30"/>
      <c r="X132" s="31"/>
      <c r="Y132" s="31"/>
      <c r="AC132" s="31"/>
      <c r="AD132" s="13"/>
      <c r="AE132" s="31"/>
      <c r="AF132" s="13"/>
      <c r="AG132" s="23"/>
    </row>
    <row r="133" spans="2:33" ht="11.25" x14ac:dyDescent="0.2">
      <c r="B133" s="30"/>
      <c r="D133" s="31"/>
      <c r="E133" s="31"/>
      <c r="G133" s="30"/>
      <c r="H133" s="31"/>
      <c r="J133" s="31"/>
      <c r="L133" s="31"/>
      <c r="N133" s="31"/>
      <c r="P133" s="31"/>
      <c r="Q133" s="30"/>
      <c r="R133" s="31"/>
      <c r="S133" s="30"/>
      <c r="T133" s="31"/>
      <c r="U133" s="30"/>
      <c r="V133" s="31"/>
      <c r="W133" s="30"/>
      <c r="X133" s="31"/>
      <c r="Y133" s="31"/>
      <c r="AC133" s="31"/>
      <c r="AD133" s="13"/>
      <c r="AE133" s="31"/>
      <c r="AF133" s="13"/>
      <c r="AG133" s="23"/>
    </row>
    <row r="134" spans="2:33" ht="11.25" x14ac:dyDescent="0.2">
      <c r="B134" s="30"/>
      <c r="D134" s="31"/>
      <c r="E134" s="31"/>
      <c r="G134" s="30"/>
      <c r="H134" s="31"/>
      <c r="J134" s="31"/>
      <c r="L134" s="31"/>
      <c r="N134" s="31"/>
      <c r="P134" s="31"/>
      <c r="Q134" s="30"/>
      <c r="R134" s="31"/>
      <c r="S134" s="30"/>
      <c r="T134" s="31"/>
      <c r="U134" s="30"/>
      <c r="V134" s="31"/>
      <c r="W134" s="30"/>
      <c r="X134" s="31"/>
      <c r="Y134" s="31"/>
      <c r="AC134" s="31"/>
      <c r="AD134" s="13"/>
      <c r="AE134" s="31"/>
      <c r="AF134" s="13"/>
      <c r="AG134" s="23"/>
    </row>
    <row r="135" spans="2:33" ht="11.25" x14ac:dyDescent="0.2">
      <c r="B135" s="30"/>
      <c r="D135" s="31"/>
      <c r="E135" s="31"/>
      <c r="G135" s="30"/>
      <c r="H135" s="31"/>
      <c r="J135" s="31"/>
      <c r="L135" s="31"/>
      <c r="N135" s="31"/>
      <c r="P135" s="31"/>
      <c r="Q135" s="30"/>
      <c r="R135" s="31"/>
      <c r="S135" s="30"/>
      <c r="T135" s="31"/>
      <c r="U135" s="30"/>
      <c r="V135" s="31"/>
      <c r="W135" s="30"/>
      <c r="X135" s="31"/>
      <c r="Y135" s="31"/>
      <c r="AC135" s="31"/>
      <c r="AD135" s="13"/>
      <c r="AE135" s="31"/>
      <c r="AF135" s="13"/>
      <c r="AG135" s="23"/>
    </row>
    <row r="136" spans="2:33" ht="11.25" x14ac:dyDescent="0.2">
      <c r="B136" s="30"/>
      <c r="D136" s="31"/>
      <c r="E136" s="31"/>
      <c r="G136" s="30"/>
      <c r="H136" s="31"/>
      <c r="J136" s="31"/>
      <c r="L136" s="31"/>
      <c r="N136" s="31"/>
      <c r="P136" s="31"/>
      <c r="Q136" s="30"/>
      <c r="R136" s="31"/>
      <c r="S136" s="30"/>
      <c r="T136" s="31"/>
      <c r="U136" s="30"/>
      <c r="V136" s="31"/>
      <c r="W136" s="30"/>
      <c r="X136" s="31"/>
      <c r="Y136" s="31"/>
      <c r="AC136" s="31"/>
      <c r="AD136" s="13"/>
      <c r="AE136" s="31"/>
      <c r="AF136" s="13"/>
      <c r="AG136" s="23"/>
    </row>
    <row r="137" spans="2:33" ht="11.25" x14ac:dyDescent="0.2">
      <c r="B137" s="30"/>
      <c r="D137" s="31"/>
      <c r="E137" s="31"/>
      <c r="G137" s="30"/>
      <c r="H137" s="31"/>
      <c r="J137" s="31"/>
      <c r="L137" s="31"/>
      <c r="N137" s="31"/>
      <c r="P137" s="31"/>
      <c r="Q137" s="30"/>
      <c r="R137" s="31"/>
      <c r="S137" s="30"/>
      <c r="T137" s="31"/>
      <c r="U137" s="30"/>
      <c r="V137" s="31"/>
      <c r="W137" s="30"/>
      <c r="X137" s="31"/>
      <c r="Y137" s="31"/>
      <c r="AC137" s="31"/>
      <c r="AD137" s="13"/>
      <c r="AE137" s="31"/>
      <c r="AF137" s="13"/>
      <c r="AG137" s="23"/>
    </row>
    <row r="138" spans="2:33" ht="11.25" x14ac:dyDescent="0.2">
      <c r="B138" s="30"/>
      <c r="D138" s="31"/>
      <c r="E138" s="31"/>
      <c r="G138" s="30"/>
      <c r="H138" s="31"/>
      <c r="J138" s="31"/>
      <c r="L138" s="31"/>
      <c r="N138" s="31"/>
      <c r="P138" s="31"/>
      <c r="Q138" s="30"/>
      <c r="R138" s="31"/>
      <c r="S138" s="30"/>
      <c r="T138" s="31"/>
      <c r="U138" s="30"/>
      <c r="V138" s="31"/>
      <c r="W138" s="30"/>
      <c r="X138" s="31"/>
      <c r="Y138" s="31"/>
      <c r="AC138" s="31"/>
      <c r="AD138" s="13"/>
      <c r="AE138" s="31"/>
      <c r="AF138" s="13"/>
      <c r="AG138" s="23"/>
    </row>
    <row r="139" spans="2:33" ht="11.25" x14ac:dyDescent="0.2">
      <c r="B139" s="30"/>
      <c r="D139" s="31"/>
      <c r="E139" s="31"/>
      <c r="G139" s="30"/>
      <c r="H139" s="31"/>
      <c r="J139" s="31"/>
      <c r="L139" s="31"/>
      <c r="N139" s="31"/>
      <c r="P139" s="31"/>
      <c r="Q139" s="30"/>
      <c r="R139" s="31"/>
      <c r="S139" s="30"/>
      <c r="T139" s="31"/>
      <c r="U139" s="30"/>
      <c r="V139" s="31"/>
      <c r="W139" s="30"/>
      <c r="X139" s="31"/>
      <c r="Y139" s="31"/>
      <c r="AC139" s="31"/>
      <c r="AD139" s="13"/>
      <c r="AE139" s="31"/>
      <c r="AF139" s="13"/>
      <c r="AG139" s="23"/>
    </row>
    <row r="140" spans="2:33" ht="11.25" x14ac:dyDescent="0.2">
      <c r="B140" s="30"/>
      <c r="D140" s="31"/>
      <c r="E140" s="31"/>
      <c r="G140" s="30"/>
      <c r="H140" s="31"/>
      <c r="J140" s="31"/>
      <c r="L140" s="31"/>
      <c r="N140" s="31"/>
      <c r="P140" s="31"/>
      <c r="Q140" s="30"/>
      <c r="R140" s="31"/>
      <c r="S140" s="30"/>
      <c r="T140" s="31"/>
      <c r="U140" s="30"/>
      <c r="V140" s="31"/>
      <c r="W140" s="30"/>
      <c r="X140" s="31"/>
      <c r="Y140" s="31"/>
      <c r="AC140" s="31"/>
      <c r="AD140" s="13"/>
      <c r="AE140" s="31"/>
      <c r="AF140" s="13"/>
      <c r="AG140" s="23"/>
    </row>
    <row r="141" spans="2:33" ht="11.25" x14ac:dyDescent="0.2">
      <c r="B141" s="30"/>
      <c r="D141" s="31"/>
      <c r="E141" s="31"/>
      <c r="G141" s="30"/>
      <c r="H141" s="31"/>
      <c r="J141" s="31"/>
      <c r="L141" s="31"/>
      <c r="N141" s="31"/>
      <c r="P141" s="31"/>
      <c r="Q141" s="30"/>
      <c r="R141" s="31"/>
      <c r="S141" s="30"/>
      <c r="T141" s="31"/>
      <c r="U141" s="30"/>
      <c r="V141" s="31"/>
      <c r="W141" s="30"/>
      <c r="X141" s="31"/>
      <c r="Y141" s="31"/>
      <c r="AC141" s="31"/>
      <c r="AD141" s="13"/>
      <c r="AE141" s="31"/>
      <c r="AF141" s="13"/>
      <c r="AG141" s="23"/>
    </row>
    <row r="142" spans="2:33" ht="11.25" x14ac:dyDescent="0.2">
      <c r="B142" s="30"/>
      <c r="D142" s="31"/>
      <c r="E142" s="31"/>
      <c r="G142" s="30"/>
      <c r="H142" s="31"/>
      <c r="J142" s="31"/>
      <c r="L142" s="31"/>
      <c r="N142" s="31"/>
      <c r="P142" s="31"/>
      <c r="Q142" s="30"/>
      <c r="R142" s="31"/>
      <c r="S142" s="30"/>
      <c r="T142" s="31"/>
      <c r="U142" s="30"/>
      <c r="V142" s="31"/>
      <c r="W142" s="30"/>
      <c r="X142" s="31"/>
      <c r="Y142" s="31"/>
      <c r="AC142" s="31"/>
      <c r="AD142" s="13"/>
      <c r="AE142" s="31"/>
      <c r="AF142" s="13"/>
      <c r="AG142" s="23"/>
    </row>
  </sheetData>
  <dataValidations count="2">
    <dataValidation type="list" allowBlank="1" showInputMessage="1" showErrorMessage="1" sqref="AC5:AF142 AA5:AB142 F5:F142">
      <formula1>$C$1:$C$2</formula1>
    </dataValidation>
    <dataValidation type="list" allowBlank="1" showInputMessage="1" showErrorMessage="1" sqref="Y5:Z142">
      <formula1>$P$1:$P$3</formula1>
    </dataValidation>
  </dataValidations>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'Data Sheet'!$D$81:$D$134</xm:f>
          </x14:formula1>
          <xm:sqref>B5:B142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142"/>
  <sheetViews>
    <sheetView tabSelected="1" topLeftCell="A28" zoomScale="110" zoomScaleNormal="110" workbookViewId="0">
      <pane xSplit="3" topLeftCell="D1" activePane="topRight" state="frozen"/>
      <selection pane="topRight" activeCell="C34" sqref="C34"/>
    </sheetView>
  </sheetViews>
  <sheetFormatPr defaultRowHeight="11.25" x14ac:dyDescent="0.2"/>
  <cols>
    <col min="1" max="1" width="34.7109375" style="23" bestFit="1" customWidth="1"/>
    <col min="2" max="2" width="39.140625" style="23" customWidth="1"/>
    <col min="3" max="3" width="53.140625" style="46" customWidth="1"/>
    <col min="4" max="4" width="16.42578125" style="46" customWidth="1"/>
    <col min="5" max="5" width="18.5703125" style="46" customWidth="1"/>
    <col min="6" max="6" width="21.7109375" style="23" customWidth="1"/>
    <col min="7" max="7" width="19" style="46" customWidth="1"/>
    <col min="8" max="8" width="16" style="13" customWidth="1"/>
    <col min="9" max="9" width="23.28515625" style="46" customWidth="1"/>
    <col min="10" max="10" width="16" style="13" customWidth="1"/>
    <col min="11" max="11" width="23.5703125" style="46" customWidth="1"/>
    <col min="12" max="12" width="17.7109375" style="46" customWidth="1"/>
    <col min="13" max="13" width="23.5703125" style="46" customWidth="1"/>
    <col min="14" max="14" width="16" style="46" customWidth="1"/>
    <col min="15" max="15" width="23.5703125" style="46" customWidth="1"/>
    <col min="16" max="16" width="20.85546875" style="23" customWidth="1"/>
    <col min="17" max="17" width="23.5703125" style="23" customWidth="1"/>
    <col min="18" max="18" width="16.85546875" style="23" customWidth="1"/>
    <col min="19" max="19" width="19.5703125" style="23" customWidth="1"/>
    <col min="20" max="20" width="17.7109375" style="46" customWidth="1"/>
    <col min="21" max="21" width="18.140625" style="23" customWidth="1"/>
    <col min="22" max="22" width="21.140625" style="23" customWidth="1"/>
    <col min="23" max="23" width="17.7109375" style="23" customWidth="1"/>
    <col min="24" max="24" width="15.85546875" style="23" customWidth="1"/>
    <col min="25" max="25" width="18.28515625" style="23" customWidth="1"/>
    <col min="26" max="26" width="16.5703125" style="23" customWidth="1"/>
    <col min="27" max="27" width="20.28515625" style="23" customWidth="1"/>
    <col min="28" max="28" width="15" style="23" customWidth="1"/>
    <col min="29" max="29" width="20.85546875" style="23" customWidth="1"/>
    <col min="30" max="30" width="18.42578125" style="23" customWidth="1"/>
    <col min="31" max="16384" width="9.140625" style="23"/>
  </cols>
  <sheetData>
    <row r="1" spans="1:30" x14ac:dyDescent="0.2">
      <c r="B1" s="37"/>
      <c r="C1" s="38" t="s">
        <v>244</v>
      </c>
      <c r="D1" s="38"/>
      <c r="E1" s="38"/>
      <c r="F1" s="37"/>
      <c r="G1" s="39"/>
      <c r="H1" s="14"/>
      <c r="I1" s="39"/>
      <c r="J1" s="14"/>
      <c r="K1" s="39"/>
      <c r="L1" s="39"/>
      <c r="M1" s="39"/>
      <c r="N1" s="39"/>
      <c r="O1" s="39"/>
      <c r="P1" s="40" t="s">
        <v>257</v>
      </c>
      <c r="Q1" s="37"/>
      <c r="R1" s="37"/>
      <c r="S1" s="37"/>
      <c r="T1" s="39"/>
      <c r="U1" s="37"/>
      <c r="V1" s="37"/>
      <c r="W1" s="37"/>
      <c r="X1" s="37"/>
      <c r="Y1" s="37"/>
      <c r="Z1" s="37"/>
      <c r="AA1" s="37"/>
      <c r="AB1" s="37"/>
      <c r="AC1" s="37"/>
      <c r="AD1" s="37"/>
    </row>
    <row r="2" spans="1:30" x14ac:dyDescent="0.2">
      <c r="B2" s="37"/>
      <c r="C2" s="38" t="s">
        <v>245</v>
      </c>
      <c r="D2" s="38"/>
      <c r="E2" s="38"/>
      <c r="F2" s="37"/>
      <c r="G2" s="39"/>
      <c r="H2" s="14"/>
      <c r="I2" s="39"/>
      <c r="J2" s="14"/>
      <c r="K2" s="39"/>
      <c r="L2" s="39"/>
      <c r="M2" s="39"/>
      <c r="N2" s="39"/>
      <c r="O2" s="39"/>
      <c r="P2" s="40" t="s">
        <v>258</v>
      </c>
      <c r="Q2" s="37"/>
      <c r="R2" s="37"/>
      <c r="S2" s="37"/>
      <c r="T2" s="39"/>
      <c r="U2" s="37"/>
      <c r="V2" s="37"/>
      <c r="W2" s="37"/>
      <c r="X2" s="37"/>
      <c r="Y2" s="37"/>
      <c r="Z2" s="37"/>
      <c r="AA2" s="37"/>
      <c r="AB2" s="37"/>
      <c r="AC2" s="37"/>
      <c r="AD2" s="37"/>
    </row>
    <row r="3" spans="1:30" x14ac:dyDescent="0.2">
      <c r="B3" s="37"/>
      <c r="C3" s="39"/>
      <c r="D3" s="39"/>
      <c r="E3" s="39"/>
      <c r="F3" s="37"/>
      <c r="G3" s="39"/>
      <c r="H3" s="14"/>
      <c r="I3" s="39"/>
      <c r="J3" s="14"/>
      <c r="K3" s="39"/>
      <c r="L3" s="39"/>
      <c r="M3" s="39"/>
      <c r="N3" s="39"/>
      <c r="O3" s="39"/>
      <c r="P3" s="40" t="s">
        <v>259</v>
      </c>
      <c r="Q3" s="37"/>
      <c r="R3" s="37"/>
      <c r="S3" s="37"/>
      <c r="T3" s="39"/>
      <c r="U3" s="37"/>
      <c r="V3" s="37"/>
      <c r="W3" s="37"/>
      <c r="X3" s="37"/>
      <c r="Y3" s="37"/>
      <c r="Z3" s="37"/>
      <c r="AA3" s="37"/>
      <c r="AB3" s="37"/>
      <c r="AC3" s="37"/>
      <c r="AD3" s="37"/>
    </row>
    <row r="4" spans="1:30" s="93" customFormat="1" ht="33.75" x14ac:dyDescent="0.25">
      <c r="A4" s="93" t="s">
        <v>1708</v>
      </c>
      <c r="B4" s="27" t="s">
        <v>0</v>
      </c>
      <c r="C4" s="24" t="s">
        <v>242</v>
      </c>
      <c r="D4" s="24" t="s">
        <v>256</v>
      </c>
      <c r="E4" s="24" t="s">
        <v>251</v>
      </c>
      <c r="F4" s="27" t="s">
        <v>243</v>
      </c>
      <c r="G4" s="24" t="s">
        <v>246</v>
      </c>
      <c r="H4" s="24" t="s">
        <v>260</v>
      </c>
      <c r="I4" s="24" t="s">
        <v>247</v>
      </c>
      <c r="J4" s="24" t="s">
        <v>261</v>
      </c>
      <c r="K4" s="24" t="s">
        <v>248</v>
      </c>
      <c r="L4" s="24" t="s">
        <v>262</v>
      </c>
      <c r="M4" s="24" t="s">
        <v>249</v>
      </c>
      <c r="N4" s="24" t="s">
        <v>263</v>
      </c>
      <c r="O4" s="24" t="s">
        <v>250</v>
      </c>
      <c r="P4" s="24" t="s">
        <v>264</v>
      </c>
      <c r="Q4" s="24" t="s">
        <v>252</v>
      </c>
      <c r="R4" s="24" t="s">
        <v>253</v>
      </c>
      <c r="S4" s="24" t="s">
        <v>254</v>
      </c>
      <c r="T4" s="24" t="s">
        <v>255</v>
      </c>
      <c r="U4" s="89" t="s">
        <v>1559</v>
      </c>
      <c r="V4" s="89" t="s">
        <v>1560</v>
      </c>
      <c r="W4" s="89" t="s">
        <v>1561</v>
      </c>
      <c r="X4" s="89" t="s">
        <v>1562</v>
      </c>
      <c r="Y4" s="89" t="s">
        <v>1563</v>
      </c>
      <c r="Z4" s="89" t="s">
        <v>1564</v>
      </c>
      <c r="AA4" s="89" t="s">
        <v>1565</v>
      </c>
      <c r="AB4" s="89" t="s">
        <v>1600</v>
      </c>
      <c r="AC4" s="89" t="s">
        <v>1566</v>
      </c>
      <c r="AD4" s="89" t="s">
        <v>1601</v>
      </c>
    </row>
    <row r="5" spans="1:30" x14ac:dyDescent="0.2">
      <c r="A5" s="23" t="s">
        <v>143</v>
      </c>
      <c r="B5" s="30" t="s">
        <v>1630</v>
      </c>
      <c r="C5" s="42" t="s">
        <v>1641</v>
      </c>
      <c r="D5" s="13" t="s">
        <v>549</v>
      </c>
      <c r="E5" s="33">
        <v>42226</v>
      </c>
      <c r="F5" s="31" t="s">
        <v>245</v>
      </c>
      <c r="G5" s="30" t="s">
        <v>1135</v>
      </c>
      <c r="I5" s="54" t="s">
        <v>1136</v>
      </c>
      <c r="K5" s="54" t="s">
        <v>1137</v>
      </c>
      <c r="L5" s="13"/>
      <c r="M5" s="54" t="s">
        <v>1138</v>
      </c>
      <c r="N5" s="13"/>
      <c r="O5" s="54"/>
      <c r="P5" s="34"/>
      <c r="Q5" s="31" t="s">
        <v>257</v>
      </c>
      <c r="R5" s="31" t="s">
        <v>259</v>
      </c>
      <c r="S5" s="31" t="s">
        <v>244</v>
      </c>
      <c r="T5" s="30"/>
      <c r="U5" s="92"/>
      <c r="V5" s="92"/>
      <c r="W5" s="92"/>
      <c r="X5" s="92"/>
      <c r="Y5" s="92"/>
      <c r="Z5" s="92"/>
      <c r="AA5" s="92"/>
      <c r="AB5" s="92"/>
      <c r="AC5" s="92"/>
      <c r="AD5" s="92"/>
    </row>
    <row r="6" spans="1:30" x14ac:dyDescent="0.2">
      <c r="A6" s="23" t="s">
        <v>143</v>
      </c>
      <c r="B6" s="30" t="s">
        <v>1630</v>
      </c>
      <c r="C6" s="42" t="s">
        <v>1642</v>
      </c>
      <c r="D6" s="13" t="s">
        <v>549</v>
      </c>
      <c r="E6" s="33">
        <v>42226</v>
      </c>
      <c r="F6" s="31" t="s">
        <v>244</v>
      </c>
      <c r="G6" s="30" t="s">
        <v>1139</v>
      </c>
      <c r="I6" s="54"/>
      <c r="K6" s="54"/>
      <c r="L6" s="13"/>
      <c r="M6" s="54"/>
      <c r="N6" s="13"/>
      <c r="O6" s="54"/>
      <c r="P6" s="34"/>
      <c r="Q6" s="31" t="s">
        <v>258</v>
      </c>
      <c r="R6" s="31" t="s">
        <v>259</v>
      </c>
      <c r="S6" s="31" t="s">
        <v>244</v>
      </c>
      <c r="T6" s="30"/>
      <c r="U6" s="92"/>
      <c r="V6" s="92"/>
      <c r="W6" s="92"/>
      <c r="X6" s="92"/>
      <c r="Y6" s="92"/>
      <c r="Z6" s="92"/>
      <c r="AA6" s="92"/>
      <c r="AB6" s="92"/>
      <c r="AC6" s="92"/>
      <c r="AD6" s="92"/>
    </row>
    <row r="7" spans="1:30" ht="22.5" x14ac:dyDescent="0.2">
      <c r="A7" s="23" t="s">
        <v>143</v>
      </c>
      <c r="B7" s="30" t="s">
        <v>1630</v>
      </c>
      <c r="C7" s="42" t="s">
        <v>1643</v>
      </c>
      <c r="D7" s="13" t="s">
        <v>549</v>
      </c>
      <c r="E7" s="33">
        <v>42254</v>
      </c>
      <c r="F7" s="31" t="s">
        <v>245</v>
      </c>
      <c r="G7" s="30" t="s">
        <v>1140</v>
      </c>
      <c r="I7" s="54"/>
      <c r="K7" s="54"/>
      <c r="L7" s="13"/>
      <c r="M7" s="54"/>
      <c r="N7" s="13"/>
      <c r="O7" s="54"/>
      <c r="P7" s="34"/>
      <c r="Q7" s="31" t="s">
        <v>259</v>
      </c>
      <c r="R7" s="31" t="s">
        <v>259</v>
      </c>
      <c r="S7" s="31" t="s">
        <v>244</v>
      </c>
      <c r="T7" s="30"/>
      <c r="U7" s="92" t="s">
        <v>1574</v>
      </c>
      <c r="V7" s="92" t="s">
        <v>1682</v>
      </c>
      <c r="W7" s="92"/>
      <c r="X7" s="92"/>
      <c r="Y7" s="92"/>
      <c r="Z7" s="92"/>
      <c r="AA7" s="92"/>
      <c r="AB7" s="92"/>
      <c r="AC7" s="92"/>
      <c r="AD7" s="92"/>
    </row>
    <row r="8" spans="1:30" ht="22.5" x14ac:dyDescent="0.2">
      <c r="A8" s="23" t="s">
        <v>143</v>
      </c>
      <c r="B8" s="30" t="s">
        <v>1630</v>
      </c>
      <c r="C8" s="42" t="s">
        <v>1644</v>
      </c>
      <c r="D8" s="13" t="s">
        <v>549</v>
      </c>
      <c r="E8" s="33">
        <v>42272</v>
      </c>
      <c r="F8" s="31" t="s">
        <v>244</v>
      </c>
      <c r="G8" s="30" t="s">
        <v>1141</v>
      </c>
      <c r="I8" s="54" t="s">
        <v>1142</v>
      </c>
      <c r="K8" s="54"/>
      <c r="L8" s="13"/>
      <c r="M8" s="54"/>
      <c r="N8" s="13"/>
      <c r="O8" s="54"/>
      <c r="P8" s="34"/>
      <c r="Q8" s="31" t="s">
        <v>258</v>
      </c>
      <c r="R8" s="31" t="s">
        <v>259</v>
      </c>
      <c r="S8" s="31" t="s">
        <v>244</v>
      </c>
      <c r="T8" s="30"/>
      <c r="U8" s="92"/>
      <c r="V8" s="92"/>
      <c r="W8" s="92"/>
      <c r="X8" s="92"/>
      <c r="Y8" s="92"/>
      <c r="Z8" s="92"/>
      <c r="AA8" s="92"/>
      <c r="AB8" s="92"/>
      <c r="AC8" s="92"/>
      <c r="AD8" s="92"/>
    </row>
    <row r="9" spans="1:30" ht="22.5" x14ac:dyDescent="0.2">
      <c r="A9" s="23" t="s">
        <v>143</v>
      </c>
      <c r="B9" s="30" t="s">
        <v>1630</v>
      </c>
      <c r="C9" s="42" t="s">
        <v>1645</v>
      </c>
      <c r="D9" s="13" t="s">
        <v>549</v>
      </c>
      <c r="E9" s="33">
        <v>42272</v>
      </c>
      <c r="F9" s="31" t="s">
        <v>245</v>
      </c>
      <c r="G9" s="30" t="s">
        <v>1143</v>
      </c>
      <c r="I9" s="54" t="s">
        <v>1144</v>
      </c>
      <c r="K9" s="54"/>
      <c r="L9" s="13"/>
      <c r="M9" s="54"/>
      <c r="N9" s="13"/>
      <c r="O9" s="54"/>
      <c r="P9" s="34"/>
      <c r="Q9" s="31" t="s">
        <v>259</v>
      </c>
      <c r="R9" s="31" t="s">
        <v>259</v>
      </c>
      <c r="S9" s="31" t="s">
        <v>245</v>
      </c>
      <c r="T9" s="30"/>
      <c r="U9" s="92" t="s">
        <v>1574</v>
      </c>
      <c r="V9" s="92" t="s">
        <v>1682</v>
      </c>
      <c r="W9" s="92"/>
      <c r="X9" s="92"/>
      <c r="Y9" s="92"/>
      <c r="Z9" s="92"/>
      <c r="AA9" s="92"/>
      <c r="AB9" s="92"/>
      <c r="AC9" s="92"/>
      <c r="AD9" s="92"/>
    </row>
    <row r="10" spans="1:30" x14ac:dyDescent="0.2">
      <c r="A10" s="23" t="s">
        <v>143</v>
      </c>
      <c r="B10" s="30" t="s">
        <v>1145</v>
      </c>
      <c r="C10" s="42" t="s">
        <v>1646</v>
      </c>
      <c r="D10" s="13" t="s">
        <v>549</v>
      </c>
      <c r="E10" s="33">
        <v>42314</v>
      </c>
      <c r="F10" s="31" t="s">
        <v>244</v>
      </c>
      <c r="G10" s="30" t="s">
        <v>1146</v>
      </c>
      <c r="I10" s="54" t="s">
        <v>1147</v>
      </c>
      <c r="K10" s="54"/>
      <c r="L10" s="13"/>
      <c r="M10" s="54"/>
      <c r="N10" s="13"/>
      <c r="O10" s="54"/>
      <c r="P10" s="34"/>
      <c r="Q10" s="31" t="s">
        <v>258</v>
      </c>
      <c r="R10" s="31" t="s">
        <v>259</v>
      </c>
      <c r="S10" s="31" t="s">
        <v>244</v>
      </c>
      <c r="T10" s="30"/>
      <c r="U10" s="92"/>
      <c r="V10" s="92"/>
      <c r="W10" s="92"/>
      <c r="X10" s="92"/>
      <c r="Y10" s="92"/>
      <c r="Z10" s="92"/>
      <c r="AA10" s="92"/>
      <c r="AB10" s="92"/>
      <c r="AC10" s="92"/>
      <c r="AD10" s="92"/>
    </row>
    <row r="11" spans="1:30" ht="22.5" x14ac:dyDescent="0.2">
      <c r="A11" s="23" t="s">
        <v>143</v>
      </c>
      <c r="B11" s="30" t="s">
        <v>1145</v>
      </c>
      <c r="C11" s="42" t="s">
        <v>1647</v>
      </c>
      <c r="D11" s="13" t="s">
        <v>549</v>
      </c>
      <c r="E11" s="33">
        <v>42366</v>
      </c>
      <c r="F11" s="31" t="s">
        <v>245</v>
      </c>
      <c r="G11" s="30" t="s">
        <v>1148</v>
      </c>
      <c r="I11" s="54" t="s">
        <v>1149</v>
      </c>
      <c r="K11" s="54" t="s">
        <v>1150</v>
      </c>
      <c r="L11" s="13"/>
      <c r="M11" s="54"/>
      <c r="N11" s="13"/>
      <c r="O11" s="54"/>
      <c r="P11" s="34"/>
      <c r="Q11" s="31" t="s">
        <v>257</v>
      </c>
      <c r="R11" s="31" t="s">
        <v>259</v>
      </c>
      <c r="S11" s="31" t="s">
        <v>244</v>
      </c>
      <c r="T11" s="30"/>
      <c r="U11" s="92" t="s">
        <v>1574</v>
      </c>
      <c r="V11" s="92" t="s">
        <v>1683</v>
      </c>
      <c r="W11" s="92"/>
      <c r="X11" s="92"/>
      <c r="Y11" s="92"/>
      <c r="Z11" s="92"/>
      <c r="AA11" s="92"/>
      <c r="AB11" s="92"/>
      <c r="AC11" s="92"/>
      <c r="AD11" s="92"/>
    </row>
    <row r="12" spans="1:30" ht="22.5" x14ac:dyDescent="0.2">
      <c r="A12" s="23" t="s">
        <v>143</v>
      </c>
      <c r="B12" s="30" t="s">
        <v>1631</v>
      </c>
      <c r="C12" s="42" t="s">
        <v>1648</v>
      </c>
      <c r="D12" s="13" t="s">
        <v>549</v>
      </c>
      <c r="E12" s="33">
        <v>42335</v>
      </c>
      <c r="F12" s="31" t="s">
        <v>245</v>
      </c>
      <c r="G12" s="30" t="s">
        <v>1137</v>
      </c>
      <c r="I12" s="54" t="s">
        <v>1138</v>
      </c>
      <c r="K12" s="54"/>
      <c r="L12" s="13"/>
      <c r="M12" s="54"/>
      <c r="N12" s="13"/>
      <c r="O12" s="54"/>
      <c r="P12" s="34"/>
      <c r="Q12" s="31" t="s">
        <v>258</v>
      </c>
      <c r="R12" s="31" t="s">
        <v>259</v>
      </c>
      <c r="S12" s="31" t="s">
        <v>244</v>
      </c>
      <c r="T12" s="30"/>
      <c r="U12" s="92" t="s">
        <v>1574</v>
      </c>
      <c r="V12" s="92" t="s">
        <v>1684</v>
      </c>
      <c r="W12" s="92"/>
      <c r="X12" s="92"/>
      <c r="Y12" s="92"/>
      <c r="Z12" s="92"/>
      <c r="AA12" s="92"/>
      <c r="AB12" s="92"/>
      <c r="AC12" s="92"/>
      <c r="AD12" s="92"/>
    </row>
    <row r="13" spans="1:30" x14ac:dyDescent="0.2">
      <c r="A13" s="23" t="s">
        <v>1705</v>
      </c>
      <c r="B13" s="30" t="s">
        <v>1632</v>
      </c>
      <c r="C13" s="42" t="s">
        <v>1649</v>
      </c>
      <c r="D13" s="13" t="s">
        <v>549</v>
      </c>
      <c r="E13" s="33">
        <v>42212</v>
      </c>
      <c r="F13" s="31" t="s">
        <v>245</v>
      </c>
      <c r="G13" s="30" t="s">
        <v>1140</v>
      </c>
      <c r="I13" s="54"/>
      <c r="K13" s="54"/>
      <c r="L13" s="13"/>
      <c r="M13" s="54"/>
      <c r="N13" s="13"/>
      <c r="O13" s="54"/>
      <c r="P13" s="34"/>
      <c r="Q13" s="31" t="s">
        <v>259</v>
      </c>
      <c r="R13" s="31" t="s">
        <v>259</v>
      </c>
      <c r="S13" s="31" t="s">
        <v>244</v>
      </c>
      <c r="T13" s="30"/>
      <c r="U13" s="92"/>
      <c r="V13" s="92"/>
      <c r="W13" s="92"/>
      <c r="X13" s="92"/>
      <c r="Y13" s="92"/>
      <c r="Z13" s="92"/>
      <c r="AA13" s="92"/>
      <c r="AB13" s="92"/>
      <c r="AC13" s="92"/>
      <c r="AD13" s="92"/>
    </row>
    <row r="14" spans="1:30" ht="33.75" x14ac:dyDescent="0.2">
      <c r="A14" s="23" t="s">
        <v>1705</v>
      </c>
      <c r="B14" s="30" t="s">
        <v>1632</v>
      </c>
      <c r="C14" s="42" t="s">
        <v>1650</v>
      </c>
      <c r="D14" s="13" t="s">
        <v>549</v>
      </c>
      <c r="E14" s="33">
        <v>42275</v>
      </c>
      <c r="F14" s="31" t="s">
        <v>245</v>
      </c>
      <c r="G14" s="30" t="s">
        <v>1152</v>
      </c>
      <c r="I14" s="54" t="s">
        <v>1153</v>
      </c>
      <c r="K14" s="54" t="s">
        <v>1154</v>
      </c>
      <c r="L14" s="13"/>
      <c r="M14" s="54"/>
      <c r="N14" s="13"/>
      <c r="O14" s="54"/>
      <c r="P14" s="34"/>
      <c r="Q14" s="31" t="s">
        <v>258</v>
      </c>
      <c r="R14" s="31" t="s">
        <v>259</v>
      </c>
      <c r="S14" s="31" t="s">
        <v>244</v>
      </c>
      <c r="T14" s="30"/>
      <c r="U14" s="92" t="s">
        <v>1574</v>
      </c>
      <c r="V14" s="92" t="s">
        <v>1682</v>
      </c>
      <c r="W14" s="92"/>
      <c r="X14" s="92"/>
      <c r="Y14" s="92"/>
      <c r="Z14" s="92"/>
      <c r="AA14" s="92"/>
      <c r="AB14" s="92"/>
      <c r="AC14" s="92"/>
      <c r="AD14" s="92"/>
    </row>
    <row r="15" spans="1:30" ht="22.5" x14ac:dyDescent="0.2">
      <c r="A15" s="23" t="s">
        <v>1705</v>
      </c>
      <c r="B15" s="30" t="s">
        <v>1632</v>
      </c>
      <c r="C15" s="42" t="s">
        <v>1651</v>
      </c>
      <c r="D15" s="13" t="s">
        <v>549</v>
      </c>
      <c r="E15" s="33">
        <v>42338</v>
      </c>
      <c r="F15" s="31" t="s">
        <v>245</v>
      </c>
      <c r="G15" s="30" t="s">
        <v>1156</v>
      </c>
      <c r="I15" s="54" t="s">
        <v>1157</v>
      </c>
      <c r="K15" s="54" t="s">
        <v>1158</v>
      </c>
      <c r="L15" s="13"/>
      <c r="M15" s="54"/>
      <c r="N15" s="13"/>
      <c r="O15" s="54"/>
      <c r="P15" s="34"/>
      <c r="Q15" s="31" t="s">
        <v>257</v>
      </c>
      <c r="R15" s="31" t="s">
        <v>258</v>
      </c>
      <c r="S15" s="31" t="s">
        <v>244</v>
      </c>
      <c r="T15" s="30"/>
      <c r="U15" s="92" t="s">
        <v>1574</v>
      </c>
      <c r="V15" s="92" t="s">
        <v>1682</v>
      </c>
      <c r="W15" s="92"/>
      <c r="X15" s="92"/>
      <c r="Y15" s="92"/>
      <c r="Z15" s="92"/>
      <c r="AA15" s="92"/>
      <c r="AB15" s="92"/>
      <c r="AC15" s="92"/>
      <c r="AD15" s="92"/>
    </row>
    <row r="16" spans="1:30" x14ac:dyDescent="0.2">
      <c r="A16" s="23" t="s">
        <v>1705</v>
      </c>
      <c r="B16" s="30" t="s">
        <v>1633</v>
      </c>
      <c r="C16" s="42" t="s">
        <v>1652</v>
      </c>
      <c r="D16" s="13" t="s">
        <v>550</v>
      </c>
      <c r="E16" s="33">
        <v>42184</v>
      </c>
      <c r="F16" s="31" t="s">
        <v>245</v>
      </c>
      <c r="G16" s="30" t="s">
        <v>1140</v>
      </c>
      <c r="I16" s="54"/>
      <c r="K16" s="54"/>
      <c r="L16" s="13"/>
      <c r="M16" s="54"/>
      <c r="N16" s="13"/>
      <c r="O16" s="54"/>
      <c r="P16" s="34"/>
      <c r="Q16" s="31" t="s">
        <v>259</v>
      </c>
      <c r="R16" s="31" t="s">
        <v>259</v>
      </c>
      <c r="S16" s="31" t="s">
        <v>244</v>
      </c>
      <c r="T16" s="30"/>
      <c r="U16" s="92"/>
      <c r="V16" s="92"/>
      <c r="W16" s="92"/>
      <c r="X16" s="92"/>
      <c r="Y16" s="92"/>
      <c r="Z16" s="92"/>
      <c r="AA16" s="92"/>
      <c r="AB16" s="92"/>
      <c r="AC16" s="92"/>
      <c r="AD16" s="92"/>
    </row>
    <row r="17" spans="1:30" x14ac:dyDescent="0.2">
      <c r="A17" s="23" t="s">
        <v>1705</v>
      </c>
      <c r="B17" s="30" t="s">
        <v>1633</v>
      </c>
      <c r="C17" s="42" t="s">
        <v>1653</v>
      </c>
      <c r="D17" s="13" t="s">
        <v>550</v>
      </c>
      <c r="E17" s="33">
        <v>42275</v>
      </c>
      <c r="F17" s="31" t="s">
        <v>245</v>
      </c>
      <c r="G17" s="30" t="s">
        <v>1159</v>
      </c>
      <c r="I17" s="54"/>
      <c r="K17" s="54"/>
      <c r="L17" s="13"/>
      <c r="M17" s="54"/>
      <c r="N17" s="13"/>
      <c r="O17" s="54"/>
      <c r="P17" s="34"/>
      <c r="Q17" s="31" t="s">
        <v>258</v>
      </c>
      <c r="R17" s="31" t="s">
        <v>258</v>
      </c>
      <c r="S17" s="31" t="s">
        <v>244</v>
      </c>
      <c r="T17" s="30"/>
      <c r="U17" s="92" t="s">
        <v>42</v>
      </c>
      <c r="V17" s="92"/>
      <c r="W17" s="92" t="s">
        <v>28</v>
      </c>
      <c r="X17" s="92"/>
      <c r="Y17" s="92" t="s">
        <v>208</v>
      </c>
      <c r="Z17" s="92"/>
      <c r="AA17" s="92"/>
      <c r="AB17" s="92"/>
      <c r="AC17" s="92"/>
      <c r="AD17" s="92"/>
    </row>
    <row r="18" spans="1:30" ht="22.5" x14ac:dyDescent="0.2">
      <c r="A18" s="23" t="s">
        <v>1705</v>
      </c>
      <c r="B18" s="30" t="s">
        <v>1633</v>
      </c>
      <c r="C18" s="42" t="s">
        <v>1654</v>
      </c>
      <c r="D18" s="13" t="s">
        <v>550</v>
      </c>
      <c r="E18" s="33">
        <v>42275</v>
      </c>
      <c r="F18" s="31" t="s">
        <v>245</v>
      </c>
      <c r="G18" s="30" t="s">
        <v>1161</v>
      </c>
      <c r="I18" s="54" t="s">
        <v>1162</v>
      </c>
      <c r="K18" s="54"/>
      <c r="L18" s="13"/>
      <c r="M18" s="54"/>
      <c r="N18" s="13"/>
      <c r="O18" s="54"/>
      <c r="P18" s="34"/>
      <c r="Q18" s="31" t="s">
        <v>258</v>
      </c>
      <c r="R18" s="31" t="s">
        <v>259</v>
      </c>
      <c r="S18" s="31" t="s">
        <v>244</v>
      </c>
      <c r="T18" s="30"/>
      <c r="U18" s="92" t="s">
        <v>1574</v>
      </c>
      <c r="V18" s="92" t="s">
        <v>1682</v>
      </c>
      <c r="W18" s="92"/>
      <c r="X18" s="92"/>
      <c r="Y18" s="92"/>
      <c r="Z18" s="92"/>
      <c r="AA18" s="92"/>
      <c r="AB18" s="92"/>
      <c r="AC18" s="92"/>
      <c r="AD18" s="92"/>
    </row>
    <row r="19" spans="1:30" ht="33.75" x14ac:dyDescent="0.2">
      <c r="A19" s="23" t="s">
        <v>1705</v>
      </c>
      <c r="B19" s="30" t="s">
        <v>1633</v>
      </c>
      <c r="C19" s="42" t="s">
        <v>1655</v>
      </c>
      <c r="D19" s="13" t="s">
        <v>550</v>
      </c>
      <c r="E19" s="33">
        <v>42366</v>
      </c>
      <c r="F19" s="31" t="s">
        <v>245</v>
      </c>
      <c r="G19" s="30" t="s">
        <v>1163</v>
      </c>
      <c r="I19" s="54" t="s">
        <v>1164</v>
      </c>
      <c r="K19" s="54"/>
      <c r="L19" s="13"/>
      <c r="M19" s="54"/>
      <c r="N19" s="13"/>
      <c r="O19" s="54"/>
      <c r="P19" s="34"/>
      <c r="Q19" s="31" t="s">
        <v>257</v>
      </c>
      <c r="R19" s="31" t="s">
        <v>258</v>
      </c>
      <c r="S19" s="31" t="s">
        <v>244</v>
      </c>
      <c r="T19" s="30"/>
      <c r="U19" s="92" t="s">
        <v>42</v>
      </c>
      <c r="V19" s="92"/>
      <c r="W19" s="92" t="s">
        <v>28</v>
      </c>
      <c r="X19" s="92"/>
      <c r="Y19" s="92" t="s">
        <v>208</v>
      </c>
      <c r="Z19" s="92"/>
      <c r="AA19" s="92"/>
      <c r="AB19" s="92"/>
      <c r="AC19" s="92"/>
      <c r="AD19" s="92"/>
    </row>
    <row r="20" spans="1:30" ht="22.5" x14ac:dyDescent="0.2">
      <c r="A20" s="23" t="s">
        <v>1705</v>
      </c>
      <c r="B20" s="30" t="s">
        <v>1633</v>
      </c>
      <c r="C20" s="42" t="s">
        <v>1656</v>
      </c>
      <c r="D20" s="13" t="s">
        <v>550</v>
      </c>
      <c r="E20" s="33">
        <v>42366</v>
      </c>
      <c r="F20" s="31" t="s">
        <v>245</v>
      </c>
      <c r="G20" s="30" t="s">
        <v>1140</v>
      </c>
      <c r="I20" s="54"/>
      <c r="K20" s="54"/>
      <c r="L20" s="13"/>
      <c r="M20" s="54"/>
      <c r="N20" s="13"/>
      <c r="O20" s="54"/>
      <c r="P20" s="34"/>
      <c r="Q20" s="31" t="s">
        <v>259</v>
      </c>
      <c r="R20" s="31" t="s">
        <v>259</v>
      </c>
      <c r="S20" s="31" t="s">
        <v>244</v>
      </c>
      <c r="T20" s="30"/>
      <c r="U20" s="92" t="s">
        <v>1574</v>
      </c>
      <c r="V20" s="92" t="s">
        <v>1682</v>
      </c>
      <c r="W20" s="92"/>
      <c r="X20" s="92"/>
      <c r="Y20" s="92"/>
      <c r="Z20" s="92"/>
      <c r="AA20" s="92"/>
      <c r="AB20" s="92"/>
      <c r="AC20" s="92"/>
      <c r="AD20" s="92"/>
    </row>
    <row r="21" spans="1:30" ht="33.75" x14ac:dyDescent="0.2">
      <c r="A21" s="46" t="s">
        <v>1709</v>
      </c>
      <c r="B21" s="30" t="s">
        <v>1634</v>
      </c>
      <c r="C21" s="42" t="s">
        <v>1657</v>
      </c>
      <c r="D21" s="13" t="s">
        <v>550</v>
      </c>
      <c r="E21" s="33">
        <v>42170</v>
      </c>
      <c r="F21" s="31" t="s">
        <v>245</v>
      </c>
      <c r="G21" s="30" t="s">
        <v>1163</v>
      </c>
      <c r="I21" s="54" t="s">
        <v>1164</v>
      </c>
      <c r="K21" s="54"/>
      <c r="L21" s="13"/>
      <c r="M21" s="54"/>
      <c r="N21" s="13"/>
      <c r="O21" s="54"/>
      <c r="P21" s="34"/>
      <c r="Q21" s="31" t="s">
        <v>257</v>
      </c>
      <c r="R21" s="31" t="s">
        <v>258</v>
      </c>
      <c r="S21" s="31" t="s">
        <v>244</v>
      </c>
      <c r="T21" s="30"/>
      <c r="U21" s="92" t="s">
        <v>42</v>
      </c>
      <c r="V21" s="92"/>
      <c r="W21" s="92" t="s">
        <v>28</v>
      </c>
      <c r="X21" s="92"/>
      <c r="Y21" s="92" t="s">
        <v>208</v>
      </c>
      <c r="Z21" s="92"/>
      <c r="AA21" s="92"/>
      <c r="AB21" s="92"/>
      <c r="AC21" s="92"/>
      <c r="AD21" s="92"/>
    </row>
    <row r="22" spans="1:30" x14ac:dyDescent="0.2">
      <c r="A22" s="46" t="s">
        <v>1709</v>
      </c>
      <c r="B22" s="30" t="s">
        <v>1634</v>
      </c>
      <c r="C22" s="42" t="s">
        <v>1658</v>
      </c>
      <c r="D22" s="13" t="s">
        <v>550</v>
      </c>
      <c r="E22" s="33">
        <v>42184</v>
      </c>
      <c r="F22" s="31" t="s">
        <v>245</v>
      </c>
      <c r="G22" s="30" t="s">
        <v>1140</v>
      </c>
      <c r="I22" s="54"/>
      <c r="K22" s="54"/>
      <c r="L22" s="13"/>
      <c r="M22" s="54"/>
      <c r="N22" s="13"/>
      <c r="O22" s="54"/>
      <c r="P22" s="34"/>
      <c r="Q22" s="31" t="s">
        <v>259</v>
      </c>
      <c r="R22" s="31" t="s">
        <v>259</v>
      </c>
      <c r="S22" s="31" t="s">
        <v>244</v>
      </c>
      <c r="T22" s="30"/>
      <c r="U22" s="92"/>
      <c r="V22" s="92"/>
      <c r="W22" s="92"/>
      <c r="X22" s="92"/>
      <c r="Y22" s="92"/>
      <c r="Z22" s="92"/>
      <c r="AA22" s="92"/>
      <c r="AB22" s="92"/>
      <c r="AC22" s="92"/>
      <c r="AD22" s="92"/>
    </row>
    <row r="23" spans="1:30" ht="22.5" x14ac:dyDescent="0.2">
      <c r="A23" s="46" t="s">
        <v>1709</v>
      </c>
      <c r="B23" s="30" t="s">
        <v>1635</v>
      </c>
      <c r="C23" s="42" t="s">
        <v>1659</v>
      </c>
      <c r="D23" s="13" t="s">
        <v>550</v>
      </c>
      <c r="E23" s="33">
        <v>42212</v>
      </c>
      <c r="F23" s="31" t="s">
        <v>245</v>
      </c>
      <c r="G23" s="30" t="s">
        <v>1166</v>
      </c>
      <c r="I23" s="54" t="s">
        <v>1167</v>
      </c>
      <c r="K23" s="54" t="s">
        <v>1168</v>
      </c>
      <c r="L23" s="13"/>
      <c r="M23" s="54" t="s">
        <v>1169</v>
      </c>
      <c r="N23" s="13"/>
      <c r="O23" s="54"/>
      <c r="P23" s="34"/>
      <c r="Q23" s="31" t="s">
        <v>257</v>
      </c>
      <c r="R23" s="31" t="s">
        <v>257</v>
      </c>
      <c r="S23" s="31" t="s">
        <v>245</v>
      </c>
      <c r="T23" s="30"/>
      <c r="U23" s="92" t="s">
        <v>1574</v>
      </c>
      <c r="V23" s="92" t="s">
        <v>1682</v>
      </c>
      <c r="W23" s="92"/>
      <c r="X23" s="92"/>
      <c r="Y23" s="92"/>
      <c r="Z23" s="92"/>
      <c r="AA23" s="92"/>
      <c r="AB23" s="92"/>
      <c r="AC23" s="92"/>
      <c r="AD23" s="92"/>
    </row>
    <row r="24" spans="1:30" ht="22.5" x14ac:dyDescent="0.2">
      <c r="A24" s="46" t="s">
        <v>1709</v>
      </c>
      <c r="B24" s="30" t="s">
        <v>1635</v>
      </c>
      <c r="C24" s="42" t="s">
        <v>1660</v>
      </c>
      <c r="D24" s="13" t="s">
        <v>550</v>
      </c>
      <c r="E24" s="33">
        <v>42275</v>
      </c>
      <c r="F24" s="31" t="s">
        <v>244</v>
      </c>
      <c r="G24" s="30" t="s">
        <v>1166</v>
      </c>
      <c r="I24" s="54" t="s">
        <v>1167</v>
      </c>
      <c r="K24" s="54" t="s">
        <v>1168</v>
      </c>
      <c r="L24" s="13"/>
      <c r="M24" s="54" t="s">
        <v>1169</v>
      </c>
      <c r="N24" s="13"/>
      <c r="O24" s="54"/>
      <c r="P24" s="34"/>
      <c r="Q24" s="31" t="s">
        <v>257</v>
      </c>
      <c r="R24" s="31" t="s">
        <v>257</v>
      </c>
      <c r="S24" s="31" t="s">
        <v>245</v>
      </c>
      <c r="T24" s="30"/>
      <c r="U24" s="92" t="s">
        <v>42</v>
      </c>
      <c r="V24" s="92"/>
      <c r="W24" s="92" t="s">
        <v>28</v>
      </c>
      <c r="X24" s="92"/>
      <c r="Y24" s="92" t="s">
        <v>208</v>
      </c>
      <c r="Z24" s="92"/>
      <c r="AA24" s="92"/>
      <c r="AB24" s="92"/>
      <c r="AC24" s="92"/>
      <c r="AD24" s="92"/>
    </row>
    <row r="25" spans="1:30" ht="22.5" x14ac:dyDescent="0.2">
      <c r="A25" s="46" t="s">
        <v>1709</v>
      </c>
      <c r="B25" s="30" t="s">
        <v>1635</v>
      </c>
      <c r="C25" s="42" t="s">
        <v>1661</v>
      </c>
      <c r="D25" s="13" t="s">
        <v>550</v>
      </c>
      <c r="E25" s="33">
        <v>42366</v>
      </c>
      <c r="F25" s="31" t="s">
        <v>245</v>
      </c>
      <c r="G25" s="30" t="s">
        <v>1171</v>
      </c>
      <c r="I25" s="54" t="s">
        <v>1172</v>
      </c>
      <c r="K25" s="54"/>
      <c r="L25" s="13"/>
      <c r="M25" s="54"/>
      <c r="N25" s="13"/>
      <c r="O25" s="54"/>
      <c r="P25" s="34"/>
      <c r="Q25" s="31" t="s">
        <v>259</v>
      </c>
      <c r="R25" s="31" t="s">
        <v>259</v>
      </c>
      <c r="S25" s="31" t="s">
        <v>244</v>
      </c>
      <c r="T25" s="30"/>
      <c r="U25" s="92" t="s">
        <v>42</v>
      </c>
      <c r="V25" s="92"/>
      <c r="W25" s="92" t="s">
        <v>28</v>
      </c>
      <c r="X25" s="92"/>
      <c r="Y25" s="92" t="s">
        <v>208</v>
      </c>
      <c r="Z25" s="92"/>
      <c r="AA25" s="92"/>
      <c r="AB25" s="92"/>
      <c r="AC25" s="92"/>
      <c r="AD25" s="92"/>
    </row>
    <row r="26" spans="1:30" ht="22.5" x14ac:dyDescent="0.2">
      <c r="A26" s="46" t="s">
        <v>1709</v>
      </c>
      <c r="B26" s="30" t="s">
        <v>1636</v>
      </c>
      <c r="C26" s="42" t="s">
        <v>1662</v>
      </c>
      <c r="D26" s="13" t="s">
        <v>550</v>
      </c>
      <c r="E26" s="33">
        <v>42219</v>
      </c>
      <c r="F26" s="31" t="s">
        <v>245</v>
      </c>
      <c r="G26" s="30" t="s">
        <v>1173</v>
      </c>
      <c r="I26" s="54" t="s">
        <v>1156</v>
      </c>
      <c r="K26" s="54" t="s">
        <v>1174</v>
      </c>
      <c r="L26" s="13"/>
      <c r="M26" s="54"/>
      <c r="N26" s="13"/>
      <c r="O26" s="54"/>
      <c r="P26" s="34"/>
      <c r="Q26" s="31" t="s">
        <v>259</v>
      </c>
      <c r="R26" s="31" t="s">
        <v>259</v>
      </c>
      <c r="S26" s="31" t="s">
        <v>244</v>
      </c>
      <c r="T26" s="30"/>
      <c r="U26" s="92" t="s">
        <v>42</v>
      </c>
      <c r="V26" s="92"/>
      <c r="W26" s="92" t="s">
        <v>28</v>
      </c>
      <c r="X26" s="92"/>
      <c r="Y26" s="92" t="s">
        <v>208</v>
      </c>
      <c r="Z26" s="92"/>
      <c r="AA26" s="92"/>
      <c r="AB26" s="92"/>
      <c r="AC26" s="92"/>
      <c r="AD26" s="92"/>
    </row>
    <row r="27" spans="1:30" ht="22.5" x14ac:dyDescent="0.2">
      <c r="A27" s="46" t="s">
        <v>1709</v>
      </c>
      <c r="B27" s="30" t="s">
        <v>1636</v>
      </c>
      <c r="C27" s="42" t="s">
        <v>1663</v>
      </c>
      <c r="D27" s="13" t="s">
        <v>551</v>
      </c>
      <c r="E27" s="33">
        <v>42338</v>
      </c>
      <c r="F27" s="31" t="s">
        <v>245</v>
      </c>
      <c r="G27" s="30" t="s">
        <v>1140</v>
      </c>
      <c r="I27" s="54"/>
      <c r="K27" s="54"/>
      <c r="L27" s="13"/>
      <c r="M27" s="54"/>
      <c r="N27" s="13"/>
      <c r="O27" s="54"/>
      <c r="P27" s="34"/>
      <c r="Q27" s="31" t="s">
        <v>258</v>
      </c>
      <c r="R27" s="31" t="s">
        <v>259</v>
      </c>
      <c r="S27" s="31" t="s">
        <v>244</v>
      </c>
      <c r="T27" s="30"/>
      <c r="U27" s="92" t="s">
        <v>42</v>
      </c>
      <c r="V27" s="92"/>
      <c r="W27" s="92" t="s">
        <v>28</v>
      </c>
      <c r="X27" s="92"/>
      <c r="Y27" s="92" t="s">
        <v>208</v>
      </c>
      <c r="Z27" s="92"/>
      <c r="AA27" s="92"/>
      <c r="AB27" s="92"/>
      <c r="AC27" s="92"/>
      <c r="AD27" s="92"/>
    </row>
    <row r="28" spans="1:30" ht="22.5" x14ac:dyDescent="0.2">
      <c r="A28" s="46" t="s">
        <v>1709</v>
      </c>
      <c r="B28" s="30" t="s">
        <v>1637</v>
      </c>
      <c r="C28" s="42" t="s">
        <v>1664</v>
      </c>
      <c r="D28" s="13" t="s">
        <v>550</v>
      </c>
      <c r="E28" s="33">
        <v>42280</v>
      </c>
      <c r="F28" s="31" t="s">
        <v>245</v>
      </c>
      <c r="G28" s="30" t="s">
        <v>552</v>
      </c>
      <c r="I28" s="54" t="s">
        <v>1175</v>
      </c>
      <c r="K28" s="54"/>
      <c r="L28" s="13"/>
      <c r="M28" s="54"/>
      <c r="N28" s="13"/>
      <c r="O28" s="54"/>
      <c r="P28" s="34"/>
      <c r="Q28" s="31" t="s">
        <v>257</v>
      </c>
      <c r="R28" s="31" t="s">
        <v>258</v>
      </c>
      <c r="S28" s="31" t="s">
        <v>244</v>
      </c>
      <c r="T28" s="30"/>
      <c r="U28" s="92" t="s">
        <v>42</v>
      </c>
      <c r="V28" s="92"/>
      <c r="W28" s="92" t="s">
        <v>28</v>
      </c>
      <c r="X28" s="92"/>
      <c r="Y28" s="92" t="s">
        <v>208</v>
      </c>
      <c r="Z28" s="92"/>
      <c r="AA28" s="92"/>
      <c r="AB28" s="92"/>
      <c r="AC28" s="92"/>
      <c r="AD28" s="92"/>
    </row>
    <row r="29" spans="1:30" ht="22.5" x14ac:dyDescent="0.2">
      <c r="A29" s="46" t="s">
        <v>1709</v>
      </c>
      <c r="B29" s="30" t="s">
        <v>1637</v>
      </c>
      <c r="C29" s="42" t="s">
        <v>1665</v>
      </c>
      <c r="D29" s="13" t="s">
        <v>550</v>
      </c>
      <c r="E29" s="33">
        <v>42261</v>
      </c>
      <c r="F29" s="31" t="s">
        <v>245</v>
      </c>
      <c r="G29" s="30" t="s">
        <v>1176</v>
      </c>
      <c r="I29" s="54" t="s">
        <v>553</v>
      </c>
      <c r="K29" s="54" t="s">
        <v>554</v>
      </c>
      <c r="L29" s="13"/>
      <c r="M29" s="54"/>
      <c r="N29" s="13"/>
      <c r="O29" s="54"/>
      <c r="P29" s="34"/>
      <c r="Q29" s="31" t="s">
        <v>257</v>
      </c>
      <c r="R29" s="31" t="s">
        <v>258</v>
      </c>
      <c r="S29" s="31" t="s">
        <v>244</v>
      </c>
      <c r="T29" s="30"/>
      <c r="U29" s="92" t="s">
        <v>42</v>
      </c>
      <c r="V29" s="92"/>
      <c r="W29" s="92" t="s">
        <v>28</v>
      </c>
      <c r="X29" s="92"/>
      <c r="Y29" s="92" t="s">
        <v>208</v>
      </c>
      <c r="Z29" s="92"/>
      <c r="AA29" s="92"/>
      <c r="AB29" s="92"/>
      <c r="AC29" s="92"/>
      <c r="AD29" s="92"/>
    </row>
    <row r="30" spans="1:30" ht="45" x14ac:dyDescent="0.2">
      <c r="A30" s="46" t="s">
        <v>1709</v>
      </c>
      <c r="B30" s="30" t="s">
        <v>1638</v>
      </c>
      <c r="C30" s="42" t="s">
        <v>1666</v>
      </c>
      <c r="D30" s="13" t="s">
        <v>550</v>
      </c>
      <c r="E30" s="33" t="s">
        <v>1681</v>
      </c>
      <c r="F30" s="31" t="s">
        <v>245</v>
      </c>
      <c r="G30" s="30" t="s">
        <v>1178</v>
      </c>
      <c r="I30" s="54" t="s">
        <v>1179</v>
      </c>
      <c r="K30" s="54" t="s">
        <v>1180</v>
      </c>
      <c r="L30" s="13"/>
      <c r="M30" s="54" t="s">
        <v>1181</v>
      </c>
      <c r="N30" s="13"/>
      <c r="O30" s="54"/>
      <c r="P30" s="34"/>
      <c r="Q30" s="31" t="s">
        <v>257</v>
      </c>
      <c r="R30" s="31" t="s">
        <v>258</v>
      </c>
      <c r="S30" s="31" t="s">
        <v>244</v>
      </c>
      <c r="T30" s="30"/>
      <c r="U30" s="92" t="s">
        <v>42</v>
      </c>
      <c r="V30" s="92"/>
      <c r="W30" s="92" t="s">
        <v>28</v>
      </c>
      <c r="X30" s="92"/>
      <c r="Y30" s="92" t="s">
        <v>208</v>
      </c>
      <c r="Z30" s="92"/>
      <c r="AA30" s="92" t="s">
        <v>208</v>
      </c>
      <c r="AB30" s="92"/>
      <c r="AC30" s="92"/>
      <c r="AD30" s="92"/>
    </row>
    <row r="31" spans="1:30" ht="22.5" x14ac:dyDescent="0.2">
      <c r="A31" s="46" t="s">
        <v>1709</v>
      </c>
      <c r="B31" s="30" t="s">
        <v>1638</v>
      </c>
      <c r="C31" s="42" t="s">
        <v>1667</v>
      </c>
      <c r="D31" s="13" t="s">
        <v>550</v>
      </c>
      <c r="E31" s="33" t="s">
        <v>1681</v>
      </c>
      <c r="F31" s="31" t="s">
        <v>245</v>
      </c>
      <c r="G31" s="30" t="s">
        <v>1182</v>
      </c>
      <c r="I31" s="54"/>
      <c r="K31" s="54"/>
      <c r="L31" s="13"/>
      <c r="M31" s="54"/>
      <c r="N31" s="13"/>
      <c r="O31" s="54"/>
      <c r="P31" s="34"/>
      <c r="Q31" s="31" t="s">
        <v>259</v>
      </c>
      <c r="R31" s="31" t="s">
        <v>259</v>
      </c>
      <c r="S31" s="31" t="s">
        <v>245</v>
      </c>
      <c r="T31" s="30"/>
      <c r="U31" s="92"/>
      <c r="V31" s="92"/>
      <c r="W31" s="92"/>
      <c r="X31" s="92"/>
      <c r="Y31" s="92"/>
      <c r="Z31" s="92"/>
      <c r="AA31" s="92"/>
      <c r="AB31" s="92"/>
      <c r="AC31" s="92"/>
      <c r="AD31" s="92"/>
    </row>
    <row r="32" spans="1:30" ht="22.5" x14ac:dyDescent="0.2">
      <c r="A32" s="46" t="s">
        <v>1710</v>
      </c>
      <c r="B32" s="30" t="s">
        <v>1639</v>
      </c>
      <c r="C32" s="42" t="s">
        <v>1668</v>
      </c>
      <c r="D32" s="13" t="s">
        <v>555</v>
      </c>
      <c r="E32" s="33">
        <v>42184</v>
      </c>
      <c r="F32" s="31" t="s">
        <v>245</v>
      </c>
      <c r="G32" s="30" t="s">
        <v>1140</v>
      </c>
      <c r="I32" s="54"/>
      <c r="K32" s="54"/>
      <c r="L32" s="13"/>
      <c r="M32" s="54"/>
      <c r="N32" s="13"/>
      <c r="O32" s="54"/>
      <c r="P32" s="34"/>
      <c r="Q32" s="31" t="s">
        <v>259</v>
      </c>
      <c r="R32" s="31" t="s">
        <v>259</v>
      </c>
      <c r="S32" s="31" t="s">
        <v>245</v>
      </c>
      <c r="T32" s="30"/>
      <c r="U32" s="92" t="s">
        <v>1574</v>
      </c>
      <c r="V32" s="92" t="s">
        <v>6</v>
      </c>
      <c r="W32" s="92"/>
      <c r="X32" s="92"/>
      <c r="Y32" s="92"/>
      <c r="Z32" s="92"/>
      <c r="AA32" s="92"/>
      <c r="AB32" s="92"/>
      <c r="AC32" s="92"/>
      <c r="AD32" s="92"/>
    </row>
    <row r="33" spans="1:30" ht="22.5" x14ac:dyDescent="0.2">
      <c r="A33" s="46" t="s">
        <v>1710</v>
      </c>
      <c r="B33" s="30" t="s">
        <v>1639</v>
      </c>
      <c r="C33" s="42" t="s">
        <v>1669</v>
      </c>
      <c r="D33" s="13" t="s">
        <v>555</v>
      </c>
      <c r="E33" s="33">
        <v>42212</v>
      </c>
      <c r="F33" s="31" t="s">
        <v>245</v>
      </c>
      <c r="G33" s="30" t="s">
        <v>1183</v>
      </c>
      <c r="I33" s="54" t="s">
        <v>1184</v>
      </c>
      <c r="K33" s="54" t="s">
        <v>1185</v>
      </c>
      <c r="L33" s="13"/>
      <c r="M33" s="54" t="s">
        <v>1186</v>
      </c>
      <c r="N33" s="13"/>
      <c r="O33" s="54" t="s">
        <v>1187</v>
      </c>
      <c r="P33" s="34"/>
      <c r="Q33" s="31" t="s">
        <v>258</v>
      </c>
      <c r="R33" s="31" t="s">
        <v>259</v>
      </c>
      <c r="S33" s="31" t="s">
        <v>245</v>
      </c>
      <c r="T33" s="30"/>
      <c r="U33" s="92"/>
      <c r="V33" s="92"/>
      <c r="W33" s="92"/>
      <c r="X33" s="92"/>
      <c r="Y33" s="92"/>
      <c r="Z33" s="92"/>
      <c r="AA33" s="92"/>
      <c r="AB33" s="92"/>
      <c r="AC33" s="92"/>
      <c r="AD33" s="92"/>
    </row>
    <row r="34" spans="1:30" ht="33.75" x14ac:dyDescent="0.2">
      <c r="A34" s="46" t="s">
        <v>1710</v>
      </c>
      <c r="B34" s="30" t="s">
        <v>1639</v>
      </c>
      <c r="C34" s="42" t="s">
        <v>1670</v>
      </c>
      <c r="D34" s="13" t="s">
        <v>555</v>
      </c>
      <c r="E34" s="33">
        <v>42254</v>
      </c>
      <c r="F34" s="31" t="s">
        <v>245</v>
      </c>
      <c r="G34" s="30" t="s">
        <v>1188</v>
      </c>
      <c r="I34" s="54" t="s">
        <v>1189</v>
      </c>
      <c r="K34" s="54" t="s">
        <v>1190</v>
      </c>
      <c r="L34" s="13"/>
      <c r="M34" s="54"/>
      <c r="N34" s="13"/>
      <c r="O34" s="54"/>
      <c r="P34" s="34"/>
      <c r="Q34" s="31" t="s">
        <v>259</v>
      </c>
      <c r="R34" s="31" t="s">
        <v>258</v>
      </c>
      <c r="S34" s="31" t="s">
        <v>245</v>
      </c>
      <c r="T34" s="30"/>
      <c r="U34" s="92" t="s">
        <v>42</v>
      </c>
      <c r="V34" s="92"/>
      <c r="W34" s="92"/>
      <c r="X34" s="92"/>
      <c r="Y34" s="92"/>
      <c r="Z34" s="92"/>
      <c r="AA34" s="92"/>
      <c r="AB34" s="92"/>
      <c r="AC34" s="92"/>
      <c r="AD34" s="92"/>
    </row>
    <row r="35" spans="1:30" ht="22.5" x14ac:dyDescent="0.2">
      <c r="A35" s="46" t="s">
        <v>1710</v>
      </c>
      <c r="B35" s="30" t="s">
        <v>1639</v>
      </c>
      <c r="C35" s="42" t="s">
        <v>1671</v>
      </c>
      <c r="D35" s="13" t="s">
        <v>555</v>
      </c>
      <c r="E35" s="33">
        <v>42309</v>
      </c>
      <c r="F35" s="31" t="s">
        <v>245</v>
      </c>
      <c r="G35" s="30" t="s">
        <v>1140</v>
      </c>
      <c r="I35" s="54"/>
      <c r="K35" s="54"/>
      <c r="L35" s="13"/>
      <c r="M35" s="54"/>
      <c r="N35" s="13"/>
      <c r="O35" s="54"/>
      <c r="P35" s="34"/>
      <c r="Q35" s="31" t="s">
        <v>259</v>
      </c>
      <c r="R35" s="31" t="s">
        <v>259</v>
      </c>
      <c r="S35" s="31" t="s">
        <v>245</v>
      </c>
      <c r="T35" s="30"/>
      <c r="U35" s="92" t="s">
        <v>1574</v>
      </c>
      <c r="V35" s="92" t="s">
        <v>37</v>
      </c>
      <c r="W35" s="92"/>
      <c r="X35" s="92"/>
      <c r="Y35" s="92"/>
      <c r="Z35" s="92"/>
      <c r="AA35" s="92"/>
      <c r="AB35" s="92"/>
      <c r="AC35" s="92"/>
      <c r="AD35" s="92"/>
    </row>
    <row r="36" spans="1:30" ht="22.5" x14ac:dyDescent="0.2">
      <c r="A36" s="46" t="s">
        <v>1710</v>
      </c>
      <c r="B36" s="30" t="s">
        <v>1639</v>
      </c>
      <c r="C36" s="42" t="s">
        <v>1672</v>
      </c>
      <c r="D36" s="13" t="s">
        <v>555</v>
      </c>
      <c r="E36" s="33">
        <v>42309</v>
      </c>
      <c r="F36" s="31" t="s">
        <v>244</v>
      </c>
      <c r="G36" s="30" t="s">
        <v>1191</v>
      </c>
      <c r="I36" s="54" t="s">
        <v>1192</v>
      </c>
      <c r="K36" s="54" t="s">
        <v>1193</v>
      </c>
      <c r="L36" s="13"/>
      <c r="M36" s="54" t="s">
        <v>1194</v>
      </c>
      <c r="N36" s="13"/>
      <c r="O36" s="54" t="s">
        <v>1195</v>
      </c>
      <c r="P36" s="34"/>
      <c r="Q36" s="31" t="s">
        <v>257</v>
      </c>
      <c r="R36" s="31" t="s">
        <v>257</v>
      </c>
      <c r="S36" s="31" t="s">
        <v>244</v>
      </c>
      <c r="T36" s="30"/>
      <c r="U36" s="92"/>
      <c r="V36" s="92"/>
      <c r="W36" s="92"/>
      <c r="X36" s="92"/>
      <c r="Y36" s="92"/>
      <c r="Z36" s="92"/>
      <c r="AA36" s="92"/>
      <c r="AB36" s="92"/>
      <c r="AC36" s="92"/>
      <c r="AD36" s="92"/>
    </row>
    <row r="37" spans="1:30" ht="33.75" x14ac:dyDescent="0.2">
      <c r="A37" s="46" t="s">
        <v>1710</v>
      </c>
      <c r="B37" s="30" t="s">
        <v>1639</v>
      </c>
      <c r="C37" s="42" t="s">
        <v>1673</v>
      </c>
      <c r="D37" s="13" t="s">
        <v>555</v>
      </c>
      <c r="E37" s="33">
        <v>42309</v>
      </c>
      <c r="F37" s="31" t="s">
        <v>244</v>
      </c>
      <c r="G37" s="30" t="s">
        <v>1196</v>
      </c>
      <c r="I37" s="54" t="s">
        <v>1197</v>
      </c>
      <c r="K37" s="54" t="s">
        <v>1198</v>
      </c>
      <c r="L37" s="13"/>
      <c r="M37" s="54"/>
      <c r="N37" s="13"/>
      <c r="O37" s="54"/>
      <c r="P37" s="34"/>
      <c r="Q37" s="31" t="s">
        <v>258</v>
      </c>
      <c r="R37" s="31" t="s">
        <v>259</v>
      </c>
      <c r="S37" s="31" t="s">
        <v>245</v>
      </c>
      <c r="T37" s="30"/>
      <c r="U37" s="92"/>
      <c r="V37" s="92"/>
      <c r="W37" s="92"/>
      <c r="X37" s="92"/>
      <c r="Y37" s="92"/>
      <c r="Z37" s="92"/>
      <c r="AA37" s="92"/>
      <c r="AB37" s="92"/>
      <c r="AC37" s="92"/>
      <c r="AD37" s="92"/>
    </row>
    <row r="38" spans="1:30" ht="22.5" x14ac:dyDescent="0.2">
      <c r="A38" s="23" t="s">
        <v>1707</v>
      </c>
      <c r="B38" s="30" t="s">
        <v>1640</v>
      </c>
      <c r="C38" s="42" t="s">
        <v>1674</v>
      </c>
      <c r="D38" s="13" t="s">
        <v>390</v>
      </c>
      <c r="E38" s="33">
        <v>42323</v>
      </c>
      <c r="F38" s="31" t="s">
        <v>245</v>
      </c>
      <c r="G38" s="30" t="s">
        <v>1143</v>
      </c>
      <c r="I38" s="54" t="s">
        <v>1144</v>
      </c>
      <c r="K38" s="54"/>
      <c r="L38" s="13"/>
      <c r="M38" s="54"/>
      <c r="N38" s="13"/>
      <c r="O38" s="54"/>
      <c r="P38" s="34"/>
      <c r="Q38" s="31" t="s">
        <v>259</v>
      </c>
      <c r="R38" s="31" t="s">
        <v>258</v>
      </c>
      <c r="S38" s="31" t="s">
        <v>245</v>
      </c>
      <c r="T38" s="30"/>
      <c r="U38" s="92"/>
      <c r="V38" s="92"/>
      <c r="W38" s="92"/>
      <c r="X38" s="92"/>
      <c r="Y38" s="92"/>
      <c r="Z38" s="92"/>
      <c r="AA38" s="92"/>
      <c r="AB38" s="92"/>
      <c r="AC38" s="92"/>
      <c r="AD38" s="92"/>
    </row>
    <row r="39" spans="1:30" ht="22.5" x14ac:dyDescent="0.2">
      <c r="A39" s="23" t="s">
        <v>1707</v>
      </c>
      <c r="B39" s="30" t="s">
        <v>1206</v>
      </c>
      <c r="C39" s="42" t="s">
        <v>1675</v>
      </c>
      <c r="D39" s="13" t="s">
        <v>390</v>
      </c>
      <c r="E39" s="33">
        <v>42352</v>
      </c>
      <c r="F39" s="31" t="s">
        <v>245</v>
      </c>
      <c r="G39" s="30" t="s">
        <v>1200</v>
      </c>
      <c r="I39" s="54" t="s">
        <v>1201</v>
      </c>
      <c r="K39" s="54" t="s">
        <v>1202</v>
      </c>
      <c r="L39" s="13"/>
      <c r="M39" s="54"/>
      <c r="N39" s="13"/>
      <c r="O39" s="54"/>
      <c r="P39" s="34"/>
      <c r="Q39" s="31" t="s">
        <v>258</v>
      </c>
      <c r="R39" s="31" t="s">
        <v>258</v>
      </c>
      <c r="S39" s="31" t="s">
        <v>244</v>
      </c>
      <c r="T39" s="30"/>
      <c r="U39" s="92"/>
      <c r="V39" s="92"/>
      <c r="W39" s="92"/>
      <c r="X39" s="92"/>
      <c r="Y39" s="92"/>
      <c r="Z39" s="92"/>
      <c r="AA39" s="92"/>
      <c r="AB39" s="92"/>
      <c r="AC39" s="92"/>
      <c r="AD39" s="92"/>
    </row>
    <row r="40" spans="1:30" x14ac:dyDescent="0.2">
      <c r="A40" s="23" t="s">
        <v>1706</v>
      </c>
      <c r="B40" s="30" t="s">
        <v>1209</v>
      </c>
      <c r="C40" s="42" t="s">
        <v>1676</v>
      </c>
      <c r="D40" s="13" t="s">
        <v>549</v>
      </c>
      <c r="E40" s="33">
        <v>42184</v>
      </c>
      <c r="F40" s="31" t="s">
        <v>245</v>
      </c>
      <c r="G40" s="30" t="s">
        <v>1204</v>
      </c>
      <c r="I40" s="54" t="s">
        <v>1205</v>
      </c>
      <c r="K40" s="54"/>
      <c r="L40" s="13"/>
      <c r="M40" s="54"/>
      <c r="N40" s="13"/>
      <c r="O40" s="54"/>
      <c r="P40" s="34"/>
      <c r="Q40" s="31" t="s">
        <v>258</v>
      </c>
      <c r="R40" s="31" t="s">
        <v>258</v>
      </c>
      <c r="S40" s="31" t="s">
        <v>244</v>
      </c>
      <c r="T40" s="30"/>
      <c r="U40" s="92"/>
      <c r="V40" s="92"/>
      <c r="W40" s="92"/>
      <c r="X40" s="92"/>
      <c r="Y40" s="92"/>
      <c r="Z40" s="92"/>
      <c r="AA40" s="92"/>
      <c r="AB40" s="92"/>
      <c r="AC40" s="92"/>
      <c r="AD40" s="92"/>
    </row>
    <row r="41" spans="1:30" ht="22.5" x14ac:dyDescent="0.2">
      <c r="A41" s="23" t="s">
        <v>1706</v>
      </c>
      <c r="B41" s="30" t="s">
        <v>1209</v>
      </c>
      <c r="C41" s="42" t="s">
        <v>1677</v>
      </c>
      <c r="D41" s="13" t="s">
        <v>549</v>
      </c>
      <c r="E41" s="33">
        <v>42226</v>
      </c>
      <c r="F41" s="31" t="s">
        <v>244</v>
      </c>
      <c r="G41" s="30" t="s">
        <v>1207</v>
      </c>
      <c r="I41" s="54" t="s">
        <v>1208</v>
      </c>
      <c r="K41" s="54" t="s">
        <v>434</v>
      </c>
      <c r="L41" s="13"/>
      <c r="M41" s="54"/>
      <c r="N41" s="13"/>
      <c r="O41" s="54"/>
      <c r="P41" s="34"/>
      <c r="Q41" s="31" t="s">
        <v>258</v>
      </c>
      <c r="R41" s="31" t="s">
        <v>258</v>
      </c>
      <c r="S41" s="31" t="s">
        <v>244</v>
      </c>
      <c r="T41" s="30"/>
      <c r="U41" s="92" t="s">
        <v>1574</v>
      </c>
      <c r="V41" s="92" t="s">
        <v>6</v>
      </c>
      <c r="W41" s="92"/>
      <c r="X41" s="92"/>
      <c r="Y41" s="92"/>
      <c r="Z41" s="92"/>
      <c r="AA41" s="92"/>
      <c r="AB41" s="92"/>
      <c r="AC41" s="92"/>
      <c r="AD41" s="92"/>
    </row>
    <row r="42" spans="1:30" x14ac:dyDescent="0.2">
      <c r="A42" s="23" t="s">
        <v>1706</v>
      </c>
      <c r="B42" s="30" t="s">
        <v>1209</v>
      </c>
      <c r="C42" s="42" t="s">
        <v>1678</v>
      </c>
      <c r="D42" s="13" t="s">
        <v>549</v>
      </c>
      <c r="E42" s="33">
        <v>42268</v>
      </c>
      <c r="F42" s="31" t="s">
        <v>245</v>
      </c>
      <c r="G42" s="30" t="s">
        <v>560</v>
      </c>
      <c r="I42" s="54" t="s">
        <v>561</v>
      </c>
      <c r="K42" s="54" t="s">
        <v>434</v>
      </c>
      <c r="L42" s="13"/>
      <c r="M42" s="54" t="s">
        <v>558</v>
      </c>
      <c r="N42" s="13"/>
      <c r="O42" s="54"/>
      <c r="P42" s="34"/>
      <c r="Q42" s="31" t="s">
        <v>390</v>
      </c>
      <c r="R42" s="31" t="s">
        <v>390</v>
      </c>
      <c r="S42" s="31" t="s">
        <v>244</v>
      </c>
      <c r="T42" s="30"/>
      <c r="U42" s="92"/>
      <c r="V42" s="92"/>
      <c r="W42" s="92"/>
      <c r="X42" s="92"/>
      <c r="Y42" s="92"/>
      <c r="Z42" s="92"/>
      <c r="AA42" s="92"/>
      <c r="AB42" s="92"/>
      <c r="AC42" s="92"/>
      <c r="AD42" s="92"/>
    </row>
    <row r="43" spans="1:30" ht="22.5" x14ac:dyDescent="0.2">
      <c r="A43" s="23" t="s">
        <v>1706</v>
      </c>
      <c r="B43" s="30" t="s">
        <v>1209</v>
      </c>
      <c r="C43" s="42" t="s">
        <v>1679</v>
      </c>
      <c r="D43" s="13" t="s">
        <v>549</v>
      </c>
      <c r="E43" s="33">
        <v>42323</v>
      </c>
      <c r="F43" s="31" t="s">
        <v>244</v>
      </c>
      <c r="G43" s="30" t="s">
        <v>563</v>
      </c>
      <c r="I43" s="54" t="s">
        <v>564</v>
      </c>
      <c r="K43" s="54" t="s">
        <v>565</v>
      </c>
      <c r="L43" s="13"/>
      <c r="M43" s="54" t="s">
        <v>558</v>
      </c>
      <c r="N43" s="13"/>
      <c r="O43" s="54"/>
      <c r="P43" s="34"/>
      <c r="Q43" s="31" t="s">
        <v>390</v>
      </c>
      <c r="R43" s="31" t="s">
        <v>390</v>
      </c>
      <c r="S43" s="31" t="s">
        <v>244</v>
      </c>
      <c r="T43" s="30"/>
      <c r="U43" s="92" t="s">
        <v>1574</v>
      </c>
      <c r="V43" s="92" t="s">
        <v>6</v>
      </c>
      <c r="W43" s="92"/>
      <c r="X43" s="92"/>
      <c r="Y43" s="92"/>
      <c r="Z43" s="92"/>
      <c r="AA43" s="92"/>
      <c r="AB43" s="92"/>
      <c r="AC43" s="92"/>
      <c r="AD43" s="92"/>
    </row>
    <row r="44" spans="1:30" ht="22.5" x14ac:dyDescent="0.2">
      <c r="A44" s="23" t="s">
        <v>1706</v>
      </c>
      <c r="B44" s="30" t="s">
        <v>1209</v>
      </c>
      <c r="C44" s="42" t="s">
        <v>1680</v>
      </c>
      <c r="D44" s="13" t="s">
        <v>549</v>
      </c>
      <c r="E44" s="33">
        <v>42366</v>
      </c>
      <c r="F44" s="31" t="s">
        <v>245</v>
      </c>
      <c r="G44" s="30" t="s">
        <v>1210</v>
      </c>
      <c r="I44" s="54"/>
      <c r="K44" s="54"/>
      <c r="L44" s="13"/>
      <c r="M44" s="54"/>
      <c r="N44" s="13"/>
      <c r="O44" s="54"/>
      <c r="P44" s="34"/>
      <c r="Q44" s="31" t="s">
        <v>259</v>
      </c>
      <c r="R44" s="31" t="s">
        <v>259</v>
      </c>
      <c r="S44" s="31" t="s">
        <v>244</v>
      </c>
      <c r="T44" s="30"/>
      <c r="U44" s="92"/>
      <c r="V44" s="92"/>
      <c r="W44" s="92"/>
      <c r="X44" s="92"/>
      <c r="Y44" s="92"/>
      <c r="Z44" s="92"/>
      <c r="AA44" s="92"/>
      <c r="AB44" s="92"/>
      <c r="AC44" s="92"/>
      <c r="AD44" s="92"/>
    </row>
    <row r="45" spans="1:30" x14ac:dyDescent="0.2">
      <c r="B45" s="30"/>
      <c r="C45" s="42"/>
      <c r="D45" s="13"/>
      <c r="E45" s="43"/>
      <c r="F45" s="31"/>
      <c r="G45" s="30"/>
      <c r="I45" s="54"/>
      <c r="K45" s="54"/>
      <c r="L45" s="13"/>
      <c r="M45" s="54"/>
      <c r="N45" s="13"/>
      <c r="O45" s="54"/>
      <c r="P45" s="34"/>
      <c r="Q45" s="31"/>
      <c r="R45" s="31"/>
      <c r="S45" s="31"/>
      <c r="T45" s="30"/>
      <c r="U45" s="45"/>
      <c r="V45" s="45"/>
      <c r="W45" s="45"/>
      <c r="X45" s="45"/>
      <c r="Y45" s="45"/>
      <c r="Z45" s="45"/>
      <c r="AA45" s="45"/>
      <c r="AB45" s="45"/>
      <c r="AC45" s="45"/>
      <c r="AD45" s="45"/>
    </row>
    <row r="46" spans="1:30" x14ac:dyDescent="0.2">
      <c r="B46" s="30"/>
      <c r="C46" s="42"/>
      <c r="D46" s="13"/>
      <c r="E46" s="43"/>
      <c r="F46" s="31"/>
      <c r="G46" s="30"/>
      <c r="I46" s="54"/>
      <c r="K46" s="54"/>
      <c r="L46" s="13"/>
      <c r="M46" s="54"/>
      <c r="N46" s="13"/>
      <c r="O46" s="54"/>
      <c r="P46" s="34"/>
      <c r="Q46" s="31"/>
      <c r="R46" s="31"/>
      <c r="S46" s="31"/>
      <c r="T46" s="30"/>
      <c r="U46" s="45"/>
      <c r="V46" s="45"/>
      <c r="W46" s="45"/>
      <c r="X46" s="45"/>
      <c r="Y46" s="45"/>
      <c r="Z46" s="45"/>
      <c r="AA46" s="45"/>
      <c r="AB46" s="45"/>
      <c r="AC46" s="45"/>
      <c r="AD46" s="45"/>
    </row>
    <row r="47" spans="1:30" x14ac:dyDescent="0.2">
      <c r="B47" s="30"/>
      <c r="C47" s="42"/>
      <c r="D47" s="13"/>
      <c r="E47" s="43"/>
      <c r="F47" s="31"/>
      <c r="G47" s="30"/>
      <c r="I47" s="54"/>
      <c r="K47" s="54"/>
      <c r="L47" s="13"/>
      <c r="M47" s="54"/>
      <c r="N47" s="13"/>
      <c r="O47" s="54"/>
      <c r="P47" s="34"/>
      <c r="Q47" s="31"/>
      <c r="R47" s="31"/>
      <c r="S47" s="31"/>
      <c r="T47" s="30"/>
      <c r="U47" s="45"/>
      <c r="V47" s="45"/>
      <c r="W47" s="45"/>
      <c r="X47" s="45"/>
      <c r="Y47" s="45"/>
      <c r="Z47" s="45"/>
      <c r="AA47" s="45"/>
      <c r="AB47" s="45"/>
      <c r="AC47" s="45"/>
      <c r="AD47" s="45"/>
    </row>
    <row r="48" spans="1:30" x14ac:dyDescent="0.2">
      <c r="B48" s="30"/>
      <c r="C48" s="42"/>
      <c r="D48" s="13"/>
      <c r="E48" s="43"/>
      <c r="F48" s="31"/>
      <c r="G48" s="30"/>
      <c r="I48" s="54"/>
      <c r="K48" s="54"/>
      <c r="L48" s="13"/>
      <c r="M48" s="54"/>
      <c r="N48" s="13"/>
      <c r="O48" s="54"/>
      <c r="P48" s="34"/>
      <c r="Q48" s="31"/>
      <c r="R48" s="31"/>
      <c r="S48" s="31"/>
      <c r="T48" s="30"/>
      <c r="U48" s="45"/>
      <c r="V48" s="45"/>
      <c r="W48" s="45"/>
      <c r="X48" s="45"/>
      <c r="Y48" s="45"/>
      <c r="Z48" s="45"/>
      <c r="AA48" s="45"/>
      <c r="AB48" s="45"/>
      <c r="AC48" s="45"/>
      <c r="AD48" s="45"/>
    </row>
    <row r="49" spans="2:30" x14ac:dyDescent="0.2">
      <c r="B49" s="30"/>
      <c r="C49" s="42"/>
      <c r="D49" s="13"/>
      <c r="E49" s="43"/>
      <c r="F49" s="31"/>
      <c r="G49" s="30"/>
      <c r="I49" s="54"/>
      <c r="K49" s="54"/>
      <c r="L49" s="13"/>
      <c r="M49" s="54"/>
      <c r="N49" s="13"/>
      <c r="O49" s="54"/>
      <c r="P49" s="34"/>
      <c r="Q49" s="31"/>
      <c r="R49" s="31"/>
      <c r="S49" s="31"/>
      <c r="T49" s="30"/>
      <c r="U49" s="45"/>
      <c r="V49" s="45"/>
      <c r="W49" s="45"/>
      <c r="X49" s="45"/>
      <c r="Y49" s="45"/>
      <c r="Z49" s="45"/>
      <c r="AA49" s="45"/>
      <c r="AB49" s="45"/>
      <c r="AC49" s="45"/>
      <c r="AD49" s="45"/>
    </row>
    <row r="50" spans="2:30" x14ac:dyDescent="0.2">
      <c r="B50" s="30"/>
      <c r="C50" s="42"/>
      <c r="D50" s="13"/>
      <c r="E50" s="43"/>
      <c r="F50" s="31"/>
      <c r="G50" s="30"/>
      <c r="I50" s="54"/>
      <c r="K50" s="54"/>
      <c r="L50" s="13"/>
      <c r="M50" s="54"/>
      <c r="N50" s="13"/>
      <c r="O50" s="54"/>
      <c r="P50" s="34"/>
      <c r="Q50" s="31"/>
      <c r="R50" s="31"/>
      <c r="S50" s="31"/>
      <c r="T50" s="30"/>
      <c r="U50" s="45"/>
      <c r="V50" s="45"/>
      <c r="W50" s="45"/>
      <c r="X50" s="45"/>
      <c r="Y50" s="45"/>
      <c r="Z50" s="45"/>
      <c r="AA50" s="45"/>
      <c r="AB50" s="45"/>
      <c r="AC50" s="45"/>
      <c r="AD50" s="45"/>
    </row>
    <row r="51" spans="2:30" x14ac:dyDescent="0.2">
      <c r="B51" s="30"/>
      <c r="C51" s="42"/>
      <c r="D51" s="13"/>
      <c r="E51" s="43"/>
      <c r="F51" s="31"/>
      <c r="G51" s="30"/>
      <c r="I51" s="54"/>
      <c r="K51" s="54"/>
      <c r="L51" s="13"/>
      <c r="M51" s="54"/>
      <c r="N51" s="13"/>
      <c r="O51" s="54"/>
      <c r="P51" s="34"/>
      <c r="Q51" s="31"/>
      <c r="R51" s="31"/>
      <c r="S51" s="31"/>
      <c r="T51" s="30"/>
      <c r="U51" s="45"/>
      <c r="V51" s="45"/>
      <c r="W51" s="45"/>
      <c r="X51" s="45"/>
      <c r="Y51" s="45"/>
      <c r="Z51" s="45"/>
      <c r="AA51" s="45"/>
      <c r="AB51" s="45"/>
      <c r="AC51" s="45"/>
      <c r="AD51" s="45"/>
    </row>
    <row r="52" spans="2:30" x14ac:dyDescent="0.2">
      <c r="B52" s="30"/>
      <c r="C52" s="42"/>
      <c r="D52" s="13"/>
      <c r="E52" s="43"/>
      <c r="F52" s="31"/>
      <c r="G52" s="30"/>
      <c r="I52" s="54"/>
      <c r="K52" s="54"/>
      <c r="L52" s="13"/>
      <c r="M52" s="54"/>
      <c r="N52" s="13"/>
      <c r="O52" s="54"/>
      <c r="P52" s="34"/>
      <c r="Q52" s="31"/>
      <c r="R52" s="31"/>
      <c r="S52" s="31"/>
      <c r="T52" s="30"/>
      <c r="U52" s="45"/>
      <c r="V52" s="45"/>
      <c r="W52" s="45"/>
      <c r="X52" s="45"/>
      <c r="Y52" s="45"/>
      <c r="Z52" s="45"/>
      <c r="AA52" s="45"/>
      <c r="AB52" s="45"/>
      <c r="AC52" s="45"/>
      <c r="AD52" s="45"/>
    </row>
    <row r="53" spans="2:30" x14ac:dyDescent="0.2">
      <c r="B53" s="30"/>
      <c r="C53" s="42"/>
      <c r="D53" s="13"/>
      <c r="E53" s="43"/>
      <c r="F53" s="31"/>
      <c r="G53" s="30"/>
      <c r="I53" s="54"/>
      <c r="K53" s="54"/>
      <c r="L53" s="13"/>
      <c r="M53" s="54"/>
      <c r="N53" s="13"/>
      <c r="O53" s="54"/>
      <c r="P53" s="34"/>
      <c r="Q53" s="31"/>
      <c r="R53" s="31"/>
      <c r="S53" s="31"/>
      <c r="T53" s="30"/>
      <c r="U53" s="45"/>
      <c r="V53" s="45"/>
      <c r="W53" s="45"/>
      <c r="X53" s="45"/>
      <c r="Y53" s="45"/>
      <c r="Z53" s="45"/>
      <c r="AA53" s="45"/>
      <c r="AB53" s="45"/>
      <c r="AC53" s="45"/>
      <c r="AD53" s="45"/>
    </row>
    <row r="54" spans="2:30" x14ac:dyDescent="0.2">
      <c r="B54" s="30"/>
      <c r="C54" s="42"/>
      <c r="D54" s="13"/>
      <c r="E54" s="43"/>
      <c r="F54" s="31"/>
      <c r="G54" s="30"/>
      <c r="I54" s="54"/>
      <c r="K54" s="54"/>
      <c r="L54" s="13"/>
      <c r="M54" s="54"/>
      <c r="N54" s="13"/>
      <c r="O54" s="54"/>
      <c r="P54" s="34"/>
      <c r="Q54" s="31"/>
      <c r="R54" s="31"/>
      <c r="S54" s="31"/>
      <c r="T54" s="30"/>
      <c r="U54" s="45"/>
      <c r="V54" s="45"/>
      <c r="W54" s="45"/>
      <c r="X54" s="45"/>
      <c r="Y54" s="45"/>
      <c r="Z54" s="45"/>
      <c r="AA54" s="45"/>
      <c r="AB54" s="45"/>
      <c r="AC54" s="45"/>
      <c r="AD54" s="45"/>
    </row>
    <row r="55" spans="2:30" x14ac:dyDescent="0.2">
      <c r="B55" s="30"/>
      <c r="C55" s="42"/>
      <c r="D55" s="13"/>
      <c r="E55" s="43"/>
      <c r="F55" s="31"/>
      <c r="G55" s="30"/>
      <c r="I55" s="54"/>
      <c r="K55" s="54"/>
      <c r="L55" s="13"/>
      <c r="M55" s="54"/>
      <c r="N55" s="13"/>
      <c r="O55" s="54"/>
      <c r="P55" s="34"/>
      <c r="Q55" s="31"/>
      <c r="R55" s="31"/>
      <c r="S55" s="31"/>
      <c r="T55" s="30"/>
      <c r="U55" s="45"/>
      <c r="V55" s="45"/>
      <c r="W55" s="45"/>
      <c r="X55" s="45"/>
      <c r="Y55" s="45"/>
      <c r="Z55" s="45"/>
      <c r="AA55" s="45"/>
      <c r="AB55" s="45"/>
      <c r="AC55" s="45"/>
      <c r="AD55" s="45"/>
    </row>
    <row r="56" spans="2:30" x14ac:dyDescent="0.2">
      <c r="B56" s="30"/>
      <c r="C56" s="42"/>
      <c r="D56" s="13"/>
      <c r="E56" s="43"/>
      <c r="F56" s="31"/>
      <c r="G56" s="30"/>
      <c r="I56" s="54"/>
      <c r="K56" s="54"/>
      <c r="L56" s="13"/>
      <c r="M56" s="54"/>
      <c r="N56" s="13"/>
      <c r="O56" s="54"/>
      <c r="P56" s="34"/>
      <c r="Q56" s="31"/>
      <c r="R56" s="31"/>
      <c r="S56" s="31"/>
      <c r="T56" s="30"/>
      <c r="U56" s="45"/>
      <c r="V56" s="45"/>
      <c r="W56" s="45"/>
      <c r="X56" s="45"/>
      <c r="Y56" s="45"/>
      <c r="Z56" s="45"/>
      <c r="AA56" s="45"/>
      <c r="AB56" s="45"/>
      <c r="AC56" s="45"/>
      <c r="AD56" s="45"/>
    </row>
    <row r="57" spans="2:30" x14ac:dyDescent="0.2">
      <c r="B57" s="30"/>
      <c r="C57" s="42"/>
      <c r="D57" s="13"/>
      <c r="E57" s="43"/>
      <c r="F57" s="31"/>
      <c r="G57" s="30"/>
      <c r="I57" s="54"/>
      <c r="K57" s="54"/>
      <c r="L57" s="13"/>
      <c r="M57" s="54"/>
      <c r="N57" s="13"/>
      <c r="O57" s="54"/>
      <c r="P57" s="34"/>
      <c r="Q57" s="31"/>
      <c r="R57" s="31"/>
      <c r="S57" s="31"/>
      <c r="T57" s="30"/>
      <c r="U57" s="45"/>
      <c r="V57" s="45"/>
      <c r="W57" s="45"/>
      <c r="X57" s="45"/>
      <c r="Y57" s="45"/>
      <c r="Z57" s="45"/>
      <c r="AA57" s="45"/>
      <c r="AB57" s="45"/>
      <c r="AC57" s="45"/>
      <c r="AD57" s="45"/>
    </row>
    <row r="58" spans="2:30" x14ac:dyDescent="0.2">
      <c r="B58" s="30"/>
      <c r="C58" s="42"/>
      <c r="D58" s="13"/>
      <c r="E58" s="43"/>
      <c r="F58" s="31"/>
      <c r="G58" s="30"/>
      <c r="I58" s="54"/>
      <c r="K58" s="54"/>
      <c r="L58" s="13"/>
      <c r="M58" s="54"/>
      <c r="N58" s="13"/>
      <c r="O58" s="54"/>
      <c r="P58" s="34"/>
      <c r="Q58" s="31"/>
      <c r="R58" s="31"/>
      <c r="S58" s="31"/>
      <c r="T58" s="30"/>
      <c r="U58" s="45"/>
      <c r="V58" s="45"/>
      <c r="W58" s="45"/>
      <c r="X58" s="45"/>
      <c r="Y58" s="45"/>
      <c r="Z58" s="45"/>
      <c r="AA58" s="45"/>
      <c r="AB58" s="45"/>
      <c r="AC58" s="45"/>
      <c r="AD58" s="45"/>
    </row>
    <row r="59" spans="2:30" x14ac:dyDescent="0.2">
      <c r="B59" s="30"/>
      <c r="C59" s="42"/>
      <c r="D59" s="13"/>
      <c r="E59" s="43"/>
      <c r="F59" s="31"/>
      <c r="G59" s="30"/>
      <c r="I59" s="54"/>
      <c r="K59" s="54"/>
      <c r="L59" s="13"/>
      <c r="M59" s="54"/>
      <c r="N59" s="13"/>
      <c r="O59" s="54"/>
      <c r="P59" s="34"/>
      <c r="Q59" s="31"/>
      <c r="R59" s="31"/>
      <c r="S59" s="31"/>
      <c r="T59" s="30"/>
      <c r="U59" s="45"/>
      <c r="V59" s="45"/>
      <c r="W59" s="45"/>
      <c r="X59" s="45"/>
      <c r="Y59" s="45"/>
      <c r="Z59" s="45"/>
      <c r="AA59" s="45"/>
      <c r="AB59" s="45"/>
      <c r="AC59" s="45"/>
      <c r="AD59" s="45"/>
    </row>
    <row r="60" spans="2:30" x14ac:dyDescent="0.2">
      <c r="B60" s="30"/>
      <c r="C60" s="42"/>
      <c r="D60" s="13"/>
      <c r="E60" s="43"/>
      <c r="F60" s="31"/>
      <c r="G60" s="30"/>
      <c r="I60" s="54"/>
      <c r="K60" s="54"/>
      <c r="L60" s="13"/>
      <c r="M60" s="54"/>
      <c r="N60" s="13"/>
      <c r="O60" s="54"/>
      <c r="P60" s="34"/>
      <c r="Q60" s="31"/>
      <c r="R60" s="31"/>
      <c r="S60" s="31"/>
      <c r="T60" s="30"/>
      <c r="U60" s="45"/>
      <c r="V60" s="45"/>
      <c r="W60" s="45"/>
      <c r="X60" s="45"/>
      <c r="Y60" s="45"/>
      <c r="Z60" s="45"/>
      <c r="AA60" s="45"/>
      <c r="AB60" s="45"/>
      <c r="AC60" s="45"/>
      <c r="AD60" s="45"/>
    </row>
    <row r="61" spans="2:30" x14ac:dyDescent="0.2">
      <c r="B61" s="30"/>
      <c r="C61" s="42"/>
      <c r="D61" s="13"/>
      <c r="E61" s="43"/>
      <c r="F61" s="31"/>
      <c r="G61" s="30"/>
      <c r="I61" s="54"/>
      <c r="K61" s="54"/>
      <c r="L61" s="13"/>
      <c r="M61" s="54"/>
      <c r="N61" s="13"/>
      <c r="O61" s="54"/>
      <c r="P61" s="34"/>
      <c r="Q61" s="31"/>
      <c r="R61" s="31"/>
      <c r="S61" s="31"/>
      <c r="T61" s="30"/>
      <c r="U61" s="45"/>
      <c r="V61" s="45"/>
      <c r="W61" s="45"/>
      <c r="X61" s="45"/>
      <c r="Y61" s="45"/>
      <c r="Z61" s="45"/>
      <c r="AA61" s="45"/>
      <c r="AB61" s="45"/>
      <c r="AC61" s="45"/>
      <c r="AD61" s="45"/>
    </row>
    <row r="62" spans="2:30" x14ac:dyDescent="0.2">
      <c r="B62" s="30"/>
      <c r="C62" s="42"/>
      <c r="D62" s="13"/>
      <c r="E62" s="43"/>
      <c r="F62" s="31"/>
      <c r="G62" s="30"/>
      <c r="I62" s="54"/>
      <c r="K62" s="54"/>
      <c r="L62" s="13"/>
      <c r="M62" s="54"/>
      <c r="N62" s="13"/>
      <c r="O62" s="54"/>
      <c r="P62" s="34"/>
      <c r="Q62" s="31"/>
      <c r="R62" s="31"/>
      <c r="S62" s="31"/>
      <c r="T62" s="30"/>
      <c r="U62" s="45"/>
      <c r="V62" s="45"/>
      <c r="W62" s="45"/>
      <c r="X62" s="45"/>
      <c r="Y62" s="45"/>
      <c r="Z62" s="45"/>
      <c r="AA62" s="45"/>
      <c r="AB62" s="45"/>
      <c r="AC62" s="45"/>
      <c r="AD62" s="45"/>
    </row>
    <row r="63" spans="2:30" x14ac:dyDescent="0.2">
      <c r="B63" s="30"/>
      <c r="C63" s="42"/>
      <c r="D63" s="13"/>
      <c r="E63" s="43"/>
      <c r="F63" s="31"/>
      <c r="G63" s="30"/>
      <c r="I63" s="54"/>
      <c r="K63" s="54"/>
      <c r="L63" s="13"/>
      <c r="M63" s="54"/>
      <c r="N63" s="13"/>
      <c r="O63" s="54"/>
      <c r="P63" s="34"/>
      <c r="Q63" s="31"/>
      <c r="R63" s="31"/>
      <c r="S63" s="31"/>
      <c r="T63" s="30"/>
      <c r="U63" s="45"/>
      <c r="V63" s="45"/>
      <c r="W63" s="45"/>
      <c r="X63" s="45"/>
      <c r="Y63" s="45"/>
      <c r="Z63" s="45"/>
      <c r="AA63" s="45"/>
      <c r="AB63" s="45"/>
      <c r="AC63" s="45"/>
      <c r="AD63" s="45"/>
    </row>
    <row r="64" spans="2:30" x14ac:dyDescent="0.2">
      <c r="B64" s="30"/>
      <c r="C64" s="42"/>
      <c r="D64" s="13"/>
      <c r="E64" s="43"/>
      <c r="F64" s="31"/>
      <c r="G64" s="30"/>
      <c r="I64" s="54"/>
      <c r="K64" s="54"/>
      <c r="L64" s="13"/>
      <c r="M64" s="54"/>
      <c r="N64" s="13"/>
      <c r="O64" s="54"/>
      <c r="P64" s="34"/>
      <c r="Q64" s="31"/>
      <c r="R64" s="31"/>
      <c r="S64" s="31"/>
      <c r="T64" s="30"/>
      <c r="U64" s="45"/>
      <c r="V64" s="45"/>
      <c r="W64" s="45"/>
      <c r="X64" s="45"/>
      <c r="Y64" s="45"/>
      <c r="Z64" s="45"/>
      <c r="AA64" s="45"/>
      <c r="AB64" s="45"/>
      <c r="AC64" s="45"/>
      <c r="AD64" s="45"/>
    </row>
    <row r="65" spans="2:30" x14ac:dyDescent="0.2">
      <c r="B65" s="30"/>
      <c r="C65" s="42"/>
      <c r="D65" s="13"/>
      <c r="E65" s="43"/>
      <c r="F65" s="31"/>
      <c r="G65" s="30"/>
      <c r="I65" s="54"/>
      <c r="K65" s="54"/>
      <c r="L65" s="13"/>
      <c r="M65" s="54"/>
      <c r="N65" s="13"/>
      <c r="O65" s="54"/>
      <c r="P65" s="34"/>
      <c r="Q65" s="31"/>
      <c r="R65" s="31"/>
      <c r="S65" s="31"/>
      <c r="T65" s="30"/>
      <c r="U65" s="45"/>
      <c r="V65" s="45"/>
      <c r="W65" s="45"/>
      <c r="X65" s="45"/>
      <c r="Y65" s="45"/>
      <c r="Z65" s="45"/>
      <c r="AA65" s="45"/>
      <c r="AB65" s="45"/>
      <c r="AC65" s="45"/>
      <c r="AD65" s="45"/>
    </row>
    <row r="66" spans="2:30" x14ac:dyDescent="0.2">
      <c r="B66" s="30"/>
      <c r="C66" s="42"/>
      <c r="D66" s="13"/>
      <c r="E66" s="43"/>
      <c r="F66" s="31"/>
      <c r="G66" s="30"/>
      <c r="I66" s="54"/>
      <c r="K66" s="54"/>
      <c r="L66" s="13"/>
      <c r="M66" s="54"/>
      <c r="N66" s="13"/>
      <c r="O66" s="54"/>
      <c r="P66" s="34"/>
      <c r="Q66" s="31"/>
      <c r="R66" s="31"/>
      <c r="S66" s="31"/>
      <c r="T66" s="30"/>
      <c r="U66" s="45"/>
      <c r="V66" s="45"/>
      <c r="W66" s="45"/>
      <c r="X66" s="45"/>
      <c r="Y66" s="45"/>
      <c r="Z66" s="45"/>
      <c r="AA66" s="45"/>
      <c r="AB66" s="45"/>
      <c r="AC66" s="45"/>
      <c r="AD66" s="45"/>
    </row>
    <row r="67" spans="2:30" x14ac:dyDescent="0.2">
      <c r="B67" s="30"/>
      <c r="C67" s="42"/>
      <c r="D67" s="13"/>
      <c r="E67" s="43"/>
      <c r="F67" s="31"/>
      <c r="G67" s="30"/>
      <c r="I67" s="54"/>
      <c r="K67" s="54"/>
      <c r="L67" s="13"/>
      <c r="M67" s="54"/>
      <c r="N67" s="13"/>
      <c r="O67" s="54"/>
      <c r="P67" s="34"/>
      <c r="Q67" s="31"/>
      <c r="R67" s="31"/>
      <c r="S67" s="31"/>
      <c r="T67" s="30"/>
      <c r="U67" s="45"/>
      <c r="V67" s="45"/>
      <c r="W67" s="45"/>
      <c r="X67" s="45"/>
      <c r="Y67" s="45"/>
      <c r="Z67" s="45"/>
      <c r="AA67" s="45"/>
      <c r="AB67" s="45"/>
      <c r="AC67" s="45"/>
      <c r="AD67" s="45"/>
    </row>
    <row r="68" spans="2:30" x14ac:dyDescent="0.2">
      <c r="B68" s="30"/>
      <c r="C68" s="42"/>
      <c r="D68" s="13"/>
      <c r="E68" s="43"/>
      <c r="F68" s="31"/>
      <c r="G68" s="30"/>
      <c r="I68" s="54"/>
      <c r="K68" s="54"/>
      <c r="L68" s="13"/>
      <c r="M68" s="54"/>
      <c r="N68" s="13"/>
      <c r="O68" s="54"/>
      <c r="P68" s="34"/>
      <c r="Q68" s="31"/>
      <c r="R68" s="31"/>
      <c r="S68" s="31"/>
      <c r="T68" s="30"/>
      <c r="U68" s="45"/>
      <c r="V68" s="45"/>
      <c r="W68" s="45"/>
      <c r="X68" s="45"/>
      <c r="Y68" s="45"/>
      <c r="Z68" s="45"/>
      <c r="AA68" s="45"/>
      <c r="AB68" s="45"/>
      <c r="AC68" s="45"/>
      <c r="AD68" s="45"/>
    </row>
    <row r="69" spans="2:30" x14ac:dyDescent="0.2">
      <c r="B69" s="30"/>
      <c r="C69" s="42"/>
      <c r="D69" s="13"/>
      <c r="E69" s="43"/>
      <c r="F69" s="31"/>
      <c r="G69" s="30"/>
      <c r="I69" s="54"/>
      <c r="K69" s="54"/>
      <c r="L69" s="13"/>
      <c r="M69" s="54"/>
      <c r="N69" s="13"/>
      <c r="O69" s="54"/>
      <c r="P69" s="34"/>
      <c r="Q69" s="31"/>
      <c r="R69" s="31"/>
      <c r="S69" s="31"/>
      <c r="T69" s="30"/>
      <c r="U69" s="45"/>
      <c r="V69" s="45"/>
      <c r="W69" s="45"/>
      <c r="X69" s="45"/>
      <c r="Y69" s="45"/>
      <c r="Z69" s="45"/>
      <c r="AA69" s="45"/>
      <c r="AB69" s="45"/>
      <c r="AC69" s="45"/>
      <c r="AD69" s="45"/>
    </row>
    <row r="70" spans="2:30" x14ac:dyDescent="0.2">
      <c r="B70" s="30"/>
      <c r="C70" s="42"/>
      <c r="D70" s="13"/>
      <c r="E70" s="43"/>
      <c r="F70" s="31"/>
      <c r="G70" s="30"/>
      <c r="I70" s="54"/>
      <c r="K70" s="54"/>
      <c r="L70" s="13"/>
      <c r="M70" s="54"/>
      <c r="N70" s="13"/>
      <c r="O70" s="54"/>
      <c r="P70" s="34"/>
      <c r="Q70" s="31"/>
      <c r="R70" s="31"/>
      <c r="S70" s="31"/>
      <c r="T70" s="30"/>
      <c r="U70" s="45"/>
      <c r="V70" s="45"/>
      <c r="W70" s="45"/>
      <c r="X70" s="45"/>
      <c r="Y70" s="45"/>
      <c r="Z70" s="45"/>
      <c r="AA70" s="45"/>
      <c r="AB70" s="45"/>
      <c r="AC70" s="45"/>
      <c r="AD70" s="45"/>
    </row>
    <row r="71" spans="2:30" x14ac:dyDescent="0.2">
      <c r="B71" s="30"/>
      <c r="C71" s="42"/>
      <c r="D71" s="13"/>
      <c r="E71" s="43"/>
      <c r="F71" s="31"/>
      <c r="G71" s="30"/>
      <c r="I71" s="54"/>
      <c r="K71" s="54"/>
      <c r="L71" s="13"/>
      <c r="M71" s="54"/>
      <c r="N71" s="13"/>
      <c r="O71" s="54"/>
      <c r="P71" s="34"/>
      <c r="Q71" s="31"/>
      <c r="R71" s="31"/>
      <c r="S71" s="31"/>
      <c r="T71" s="30"/>
      <c r="U71" s="45"/>
      <c r="V71" s="45"/>
      <c r="W71" s="45"/>
      <c r="X71" s="45"/>
      <c r="Y71" s="45"/>
      <c r="Z71" s="45"/>
      <c r="AA71" s="45"/>
      <c r="AB71" s="45"/>
      <c r="AC71" s="45"/>
      <c r="AD71" s="45"/>
    </row>
    <row r="72" spans="2:30" x14ac:dyDescent="0.2">
      <c r="B72" s="30"/>
      <c r="C72" s="42"/>
      <c r="D72" s="13"/>
      <c r="E72" s="43"/>
      <c r="F72" s="31"/>
      <c r="G72" s="30"/>
      <c r="I72" s="54"/>
      <c r="K72" s="54"/>
      <c r="L72" s="13"/>
      <c r="M72" s="54"/>
      <c r="N72" s="13"/>
      <c r="O72" s="54"/>
      <c r="P72" s="34"/>
      <c r="Q72" s="31"/>
      <c r="R72" s="31"/>
      <c r="S72" s="31"/>
      <c r="T72" s="30"/>
      <c r="U72" s="45"/>
      <c r="V72" s="45"/>
      <c r="W72" s="45"/>
      <c r="X72" s="45"/>
      <c r="Y72" s="45"/>
      <c r="Z72" s="45"/>
      <c r="AA72" s="45"/>
      <c r="AB72" s="45"/>
      <c r="AC72" s="45"/>
      <c r="AD72" s="45"/>
    </row>
    <row r="73" spans="2:30" x14ac:dyDescent="0.2">
      <c r="B73" s="30"/>
      <c r="C73" s="42"/>
      <c r="D73" s="13"/>
      <c r="E73" s="43"/>
      <c r="F73" s="31"/>
      <c r="G73" s="30"/>
      <c r="I73" s="54"/>
      <c r="K73" s="54"/>
      <c r="L73" s="13"/>
      <c r="M73" s="54"/>
      <c r="N73" s="13"/>
      <c r="O73" s="54"/>
      <c r="P73" s="34"/>
      <c r="Q73" s="31"/>
      <c r="R73" s="31"/>
      <c r="S73" s="31"/>
      <c r="T73" s="30"/>
      <c r="U73" s="45"/>
      <c r="V73" s="45"/>
      <c r="W73" s="45"/>
      <c r="X73" s="45"/>
      <c r="Y73" s="45"/>
      <c r="Z73" s="45"/>
      <c r="AA73" s="45"/>
      <c r="AB73" s="45"/>
      <c r="AC73" s="45"/>
      <c r="AD73" s="45"/>
    </row>
    <row r="74" spans="2:30" x14ac:dyDescent="0.2">
      <c r="B74" s="30"/>
      <c r="C74" s="42"/>
      <c r="D74" s="13"/>
      <c r="E74" s="43"/>
      <c r="F74" s="31"/>
      <c r="G74" s="30"/>
      <c r="I74" s="54"/>
      <c r="K74" s="54"/>
      <c r="L74" s="13"/>
      <c r="M74" s="54"/>
      <c r="N74" s="13"/>
      <c r="O74" s="54"/>
      <c r="P74" s="34"/>
      <c r="Q74" s="31"/>
      <c r="R74" s="31"/>
      <c r="S74" s="31"/>
      <c r="T74" s="30"/>
      <c r="U74" s="45"/>
      <c r="V74" s="45"/>
      <c r="W74" s="45"/>
      <c r="X74" s="45"/>
      <c r="Y74" s="45"/>
      <c r="Z74" s="45"/>
      <c r="AA74" s="45"/>
      <c r="AB74" s="45"/>
      <c r="AC74" s="45"/>
      <c r="AD74" s="45"/>
    </row>
    <row r="75" spans="2:30" x14ac:dyDescent="0.2">
      <c r="B75" s="30"/>
      <c r="C75" s="42"/>
      <c r="D75" s="13"/>
      <c r="E75" s="43"/>
      <c r="F75" s="31"/>
      <c r="G75" s="30"/>
      <c r="I75" s="54"/>
      <c r="K75" s="54"/>
      <c r="L75" s="13"/>
      <c r="M75" s="54"/>
      <c r="N75" s="13"/>
      <c r="O75" s="54"/>
      <c r="P75" s="34"/>
      <c r="Q75" s="31"/>
      <c r="R75" s="31"/>
      <c r="S75" s="31"/>
      <c r="T75" s="30"/>
      <c r="U75" s="45"/>
      <c r="V75" s="45"/>
      <c r="W75" s="45"/>
      <c r="X75" s="45"/>
      <c r="Y75" s="45"/>
      <c r="Z75" s="45"/>
      <c r="AA75" s="45"/>
      <c r="AB75" s="45"/>
      <c r="AC75" s="45"/>
      <c r="AD75" s="45"/>
    </row>
    <row r="76" spans="2:30" x14ac:dyDescent="0.2">
      <c r="B76" s="30"/>
      <c r="C76" s="42"/>
      <c r="D76" s="13"/>
      <c r="E76" s="43"/>
      <c r="F76" s="31"/>
      <c r="G76" s="30"/>
      <c r="I76" s="54"/>
      <c r="K76" s="54"/>
      <c r="L76" s="13"/>
      <c r="M76" s="54"/>
      <c r="N76" s="13"/>
      <c r="O76" s="54"/>
      <c r="P76" s="34"/>
      <c r="Q76" s="31"/>
      <c r="R76" s="31"/>
      <c r="S76" s="31"/>
      <c r="T76" s="30"/>
      <c r="U76" s="45"/>
      <c r="V76" s="45"/>
      <c r="W76" s="45"/>
      <c r="X76" s="45"/>
      <c r="Y76" s="45"/>
      <c r="Z76" s="45"/>
      <c r="AA76" s="45"/>
      <c r="AB76" s="45"/>
      <c r="AC76" s="45"/>
      <c r="AD76" s="45"/>
    </row>
    <row r="77" spans="2:30" x14ac:dyDescent="0.2">
      <c r="B77" s="30"/>
      <c r="C77" s="42"/>
      <c r="D77" s="13"/>
      <c r="E77" s="43"/>
      <c r="F77" s="31"/>
      <c r="G77" s="30"/>
      <c r="I77" s="54"/>
      <c r="K77" s="54"/>
      <c r="L77" s="13"/>
      <c r="M77" s="54"/>
      <c r="N77" s="13"/>
      <c r="O77" s="54"/>
      <c r="P77" s="34"/>
      <c r="Q77" s="31"/>
      <c r="R77" s="31"/>
      <c r="S77" s="31"/>
      <c r="T77" s="30"/>
      <c r="U77" s="45"/>
      <c r="V77" s="45"/>
      <c r="W77" s="45"/>
      <c r="X77" s="45"/>
      <c r="Y77" s="45"/>
      <c r="Z77" s="45"/>
      <c r="AA77" s="45"/>
      <c r="AB77" s="45"/>
      <c r="AC77" s="45"/>
      <c r="AD77" s="45"/>
    </row>
    <row r="78" spans="2:30" x14ac:dyDescent="0.2">
      <c r="B78" s="30"/>
      <c r="C78" s="42"/>
      <c r="D78" s="13"/>
      <c r="E78" s="43"/>
      <c r="F78" s="31"/>
      <c r="G78" s="30"/>
      <c r="I78" s="54"/>
      <c r="K78" s="54"/>
      <c r="L78" s="13"/>
      <c r="M78" s="54"/>
      <c r="N78" s="13"/>
      <c r="O78" s="54"/>
      <c r="P78" s="34"/>
      <c r="Q78" s="31"/>
      <c r="R78" s="31"/>
      <c r="S78" s="31"/>
      <c r="T78" s="30"/>
      <c r="U78" s="45"/>
      <c r="V78" s="45"/>
      <c r="W78" s="45"/>
      <c r="X78" s="45"/>
      <c r="Y78" s="45"/>
      <c r="Z78" s="45"/>
      <c r="AA78" s="45"/>
      <c r="AB78" s="45"/>
      <c r="AC78" s="45"/>
      <c r="AD78" s="45"/>
    </row>
    <row r="79" spans="2:30" x14ac:dyDescent="0.2">
      <c r="B79" s="30"/>
      <c r="C79" s="42"/>
      <c r="D79" s="13"/>
      <c r="E79" s="43"/>
      <c r="F79" s="31"/>
      <c r="G79" s="30"/>
      <c r="I79" s="54"/>
      <c r="K79" s="54"/>
      <c r="L79" s="13"/>
      <c r="M79" s="54"/>
      <c r="N79" s="13"/>
      <c r="O79" s="54"/>
      <c r="P79" s="34"/>
      <c r="Q79" s="31"/>
      <c r="R79" s="31"/>
      <c r="S79" s="31"/>
      <c r="T79" s="30"/>
      <c r="U79" s="45"/>
      <c r="V79" s="45"/>
      <c r="W79" s="45"/>
      <c r="X79" s="45"/>
      <c r="Y79" s="45"/>
      <c r="Z79" s="45"/>
      <c r="AA79" s="45"/>
      <c r="AB79" s="45"/>
      <c r="AC79" s="45"/>
      <c r="AD79" s="45"/>
    </row>
    <row r="80" spans="2:30" x14ac:dyDescent="0.2">
      <c r="B80" s="30"/>
      <c r="C80" s="42"/>
      <c r="D80" s="13"/>
      <c r="E80" s="43"/>
      <c r="F80" s="31"/>
      <c r="G80" s="30"/>
      <c r="I80" s="54"/>
      <c r="K80" s="54"/>
      <c r="L80" s="13"/>
      <c r="M80" s="54"/>
      <c r="N80" s="13"/>
      <c r="O80" s="54"/>
      <c r="P80" s="34"/>
      <c r="Q80" s="31"/>
      <c r="R80" s="31"/>
      <c r="S80" s="31"/>
      <c r="T80" s="30"/>
      <c r="U80" s="45"/>
      <c r="V80" s="45"/>
      <c r="W80" s="45"/>
      <c r="X80" s="45"/>
      <c r="Y80" s="45"/>
      <c r="Z80" s="45"/>
      <c r="AA80" s="45"/>
      <c r="AB80" s="45"/>
      <c r="AC80" s="45"/>
      <c r="AD80" s="45"/>
    </row>
    <row r="81" spans="2:30" x14ac:dyDescent="0.2">
      <c r="B81" s="30"/>
      <c r="C81" s="42"/>
      <c r="D81" s="13"/>
      <c r="E81" s="43"/>
      <c r="F81" s="31"/>
      <c r="G81" s="30"/>
      <c r="I81" s="54"/>
      <c r="K81" s="54"/>
      <c r="L81" s="13"/>
      <c r="M81" s="54"/>
      <c r="N81" s="13"/>
      <c r="O81" s="54"/>
      <c r="P81" s="34"/>
      <c r="Q81" s="31"/>
      <c r="R81" s="31"/>
      <c r="S81" s="31"/>
      <c r="T81" s="30"/>
      <c r="U81" s="45"/>
      <c r="V81" s="45"/>
      <c r="W81" s="45"/>
      <c r="X81" s="45"/>
      <c r="Y81" s="45"/>
      <c r="Z81" s="45"/>
      <c r="AA81" s="45"/>
      <c r="AB81" s="45"/>
      <c r="AC81" s="45"/>
      <c r="AD81" s="45"/>
    </row>
    <row r="82" spans="2:30" x14ac:dyDescent="0.2">
      <c r="B82" s="30"/>
      <c r="C82" s="42"/>
      <c r="D82" s="13"/>
      <c r="E82" s="43"/>
      <c r="F82" s="31"/>
      <c r="G82" s="30"/>
      <c r="I82" s="54"/>
      <c r="K82" s="54"/>
      <c r="L82" s="13"/>
      <c r="M82" s="54"/>
      <c r="N82" s="13"/>
      <c r="O82" s="54"/>
      <c r="P82" s="34"/>
      <c r="Q82" s="31"/>
      <c r="R82" s="31"/>
      <c r="S82" s="31"/>
      <c r="T82" s="30"/>
      <c r="U82" s="45"/>
      <c r="V82" s="45"/>
      <c r="W82" s="45"/>
      <c r="X82" s="45"/>
      <c r="Y82" s="45"/>
      <c r="Z82" s="45"/>
      <c r="AA82" s="45"/>
      <c r="AB82" s="45"/>
      <c r="AC82" s="45"/>
      <c r="AD82" s="45"/>
    </row>
    <row r="83" spans="2:30" x14ac:dyDescent="0.2">
      <c r="B83" s="30"/>
      <c r="C83" s="42"/>
      <c r="D83" s="13"/>
      <c r="E83" s="43"/>
      <c r="F83" s="31"/>
      <c r="G83" s="30"/>
      <c r="I83" s="54"/>
      <c r="K83" s="54"/>
      <c r="L83" s="13"/>
      <c r="M83" s="54"/>
      <c r="N83" s="13"/>
      <c r="O83" s="54"/>
      <c r="P83" s="34"/>
      <c r="Q83" s="31"/>
      <c r="R83" s="31"/>
      <c r="S83" s="31"/>
      <c r="T83" s="30"/>
      <c r="U83" s="45"/>
      <c r="V83" s="45"/>
      <c r="W83" s="45"/>
      <c r="X83" s="45"/>
      <c r="Y83" s="45"/>
      <c r="Z83" s="45"/>
      <c r="AA83" s="45"/>
      <c r="AB83" s="45"/>
      <c r="AC83" s="45"/>
      <c r="AD83" s="45"/>
    </row>
    <row r="84" spans="2:30" x14ac:dyDescent="0.2">
      <c r="B84" s="30"/>
      <c r="C84" s="42"/>
      <c r="D84" s="13"/>
      <c r="E84" s="43"/>
      <c r="F84" s="31"/>
      <c r="G84" s="30"/>
      <c r="I84" s="54"/>
      <c r="K84" s="54"/>
      <c r="L84" s="13"/>
      <c r="M84" s="54"/>
      <c r="N84" s="13"/>
      <c r="O84" s="54"/>
      <c r="P84" s="34"/>
      <c r="Q84" s="31"/>
      <c r="R84" s="31"/>
      <c r="S84" s="31"/>
      <c r="T84" s="30"/>
      <c r="U84" s="45"/>
      <c r="V84" s="45"/>
      <c r="W84" s="45"/>
      <c r="X84" s="45"/>
      <c r="Y84" s="45"/>
      <c r="Z84" s="45"/>
      <c r="AA84" s="45"/>
      <c r="AB84" s="45"/>
      <c r="AC84" s="45"/>
      <c r="AD84" s="45"/>
    </row>
    <row r="85" spans="2:30" x14ac:dyDescent="0.2">
      <c r="B85" s="30"/>
      <c r="C85" s="42"/>
      <c r="D85" s="13"/>
      <c r="E85" s="43"/>
      <c r="F85" s="31"/>
      <c r="G85" s="30"/>
      <c r="I85" s="54"/>
      <c r="K85" s="54"/>
      <c r="L85" s="13"/>
      <c r="M85" s="54"/>
      <c r="N85" s="13"/>
      <c r="O85" s="54"/>
      <c r="P85" s="34"/>
      <c r="Q85" s="31"/>
      <c r="R85" s="31"/>
      <c r="S85" s="31"/>
      <c r="T85" s="30"/>
      <c r="U85" s="45"/>
      <c r="V85" s="45"/>
      <c r="W85" s="45"/>
      <c r="X85" s="45"/>
      <c r="Y85" s="45"/>
      <c r="Z85" s="45"/>
      <c r="AA85" s="45"/>
      <c r="AB85" s="45"/>
      <c r="AC85" s="45"/>
      <c r="AD85" s="45"/>
    </row>
    <row r="86" spans="2:30" x14ac:dyDescent="0.2">
      <c r="B86" s="30"/>
      <c r="C86" s="42"/>
      <c r="D86" s="13"/>
      <c r="E86" s="43"/>
      <c r="F86" s="31"/>
      <c r="G86" s="30"/>
      <c r="I86" s="54"/>
      <c r="K86" s="54"/>
      <c r="L86" s="13"/>
      <c r="M86" s="54"/>
      <c r="N86" s="13"/>
      <c r="O86" s="54"/>
      <c r="P86" s="34"/>
      <c r="Q86" s="31"/>
      <c r="R86" s="31"/>
      <c r="S86" s="31"/>
      <c r="T86" s="30"/>
      <c r="U86" s="45"/>
      <c r="V86" s="45"/>
      <c r="W86" s="45"/>
      <c r="X86" s="45"/>
      <c r="Y86" s="45"/>
      <c r="Z86" s="45"/>
      <c r="AA86" s="45"/>
      <c r="AB86" s="45"/>
      <c r="AC86" s="45"/>
      <c r="AD86" s="45"/>
    </row>
    <row r="87" spans="2:30" x14ac:dyDescent="0.2">
      <c r="B87" s="30"/>
      <c r="C87" s="42"/>
      <c r="D87" s="13"/>
      <c r="E87" s="43"/>
      <c r="F87" s="31"/>
      <c r="G87" s="30"/>
      <c r="I87" s="54"/>
      <c r="K87" s="54"/>
      <c r="L87" s="13"/>
      <c r="M87" s="54"/>
      <c r="N87" s="13"/>
      <c r="O87" s="54"/>
      <c r="P87" s="34"/>
      <c r="Q87" s="31"/>
      <c r="R87" s="31"/>
      <c r="S87" s="31"/>
      <c r="T87" s="30"/>
      <c r="U87" s="45"/>
      <c r="V87" s="45"/>
      <c r="W87" s="45"/>
      <c r="X87" s="45"/>
      <c r="Y87" s="45"/>
      <c r="Z87" s="45"/>
      <c r="AA87" s="45"/>
      <c r="AB87" s="45"/>
      <c r="AC87" s="45"/>
      <c r="AD87" s="45"/>
    </row>
    <row r="88" spans="2:30" x14ac:dyDescent="0.2">
      <c r="B88" s="30"/>
      <c r="C88" s="42"/>
      <c r="D88" s="13"/>
      <c r="E88" s="43"/>
      <c r="F88" s="31"/>
      <c r="G88" s="30"/>
      <c r="I88" s="54"/>
      <c r="K88" s="54"/>
      <c r="L88" s="13"/>
      <c r="M88" s="54"/>
      <c r="N88" s="13"/>
      <c r="O88" s="54"/>
      <c r="P88" s="34"/>
      <c r="Q88" s="31"/>
      <c r="R88" s="31"/>
      <c r="S88" s="31"/>
      <c r="T88" s="30"/>
      <c r="U88" s="45"/>
      <c r="V88" s="45"/>
      <c r="W88" s="45"/>
      <c r="X88" s="45"/>
      <c r="Y88" s="45"/>
      <c r="Z88" s="45"/>
      <c r="AA88" s="45"/>
      <c r="AB88" s="45"/>
      <c r="AC88" s="45"/>
      <c r="AD88" s="45"/>
    </row>
    <row r="89" spans="2:30" x14ac:dyDescent="0.2">
      <c r="B89" s="30"/>
      <c r="C89" s="42"/>
      <c r="D89" s="13"/>
      <c r="E89" s="43"/>
      <c r="F89" s="31"/>
      <c r="G89" s="30"/>
      <c r="I89" s="54"/>
      <c r="K89" s="54"/>
      <c r="L89" s="13"/>
      <c r="M89" s="54"/>
      <c r="N89" s="13"/>
      <c r="O89" s="54"/>
      <c r="P89" s="34"/>
      <c r="Q89" s="31"/>
      <c r="R89" s="31"/>
      <c r="S89" s="31"/>
      <c r="T89" s="30"/>
      <c r="U89" s="45"/>
      <c r="V89" s="45"/>
      <c r="W89" s="45"/>
      <c r="X89" s="45"/>
      <c r="Y89" s="45"/>
      <c r="Z89" s="45"/>
      <c r="AA89" s="45"/>
      <c r="AB89" s="45"/>
      <c r="AC89" s="45"/>
      <c r="AD89" s="45"/>
    </row>
    <row r="90" spans="2:30" x14ac:dyDescent="0.2">
      <c r="B90" s="30"/>
      <c r="C90" s="42"/>
      <c r="D90" s="13"/>
      <c r="E90" s="43"/>
      <c r="F90" s="31"/>
      <c r="G90" s="30"/>
      <c r="I90" s="54"/>
      <c r="K90" s="54"/>
      <c r="L90" s="13"/>
      <c r="M90" s="54"/>
      <c r="N90" s="13"/>
      <c r="O90" s="54"/>
      <c r="P90" s="34"/>
      <c r="Q90" s="31"/>
      <c r="R90" s="31"/>
      <c r="S90" s="31"/>
      <c r="T90" s="30"/>
      <c r="U90" s="45"/>
      <c r="V90" s="45"/>
      <c r="W90" s="45"/>
      <c r="X90" s="45"/>
      <c r="Y90" s="45"/>
      <c r="Z90" s="45"/>
      <c r="AA90" s="45"/>
      <c r="AB90" s="45"/>
      <c r="AC90" s="45"/>
      <c r="AD90" s="45"/>
    </row>
    <row r="91" spans="2:30" x14ac:dyDescent="0.2">
      <c r="B91" s="30"/>
      <c r="C91" s="42"/>
      <c r="D91" s="13"/>
      <c r="E91" s="43"/>
      <c r="F91" s="31"/>
      <c r="G91" s="30"/>
      <c r="I91" s="54"/>
      <c r="K91" s="54"/>
      <c r="L91" s="13"/>
      <c r="M91" s="54"/>
      <c r="N91" s="13"/>
      <c r="O91" s="54"/>
      <c r="P91" s="34"/>
      <c r="Q91" s="31"/>
      <c r="R91" s="31"/>
      <c r="S91" s="31"/>
      <c r="T91" s="30"/>
      <c r="U91" s="45"/>
      <c r="V91" s="45"/>
      <c r="W91" s="45"/>
      <c r="X91" s="45"/>
      <c r="Y91" s="45"/>
      <c r="Z91" s="45"/>
      <c r="AA91" s="45"/>
      <c r="AB91" s="45"/>
      <c r="AC91" s="45"/>
      <c r="AD91" s="45"/>
    </row>
    <row r="92" spans="2:30" x14ac:dyDescent="0.2">
      <c r="B92" s="30"/>
      <c r="C92" s="42"/>
      <c r="D92" s="13"/>
      <c r="E92" s="43"/>
      <c r="F92" s="31"/>
      <c r="G92" s="30"/>
      <c r="I92" s="54"/>
      <c r="K92" s="54"/>
      <c r="L92" s="13"/>
      <c r="M92" s="54"/>
      <c r="N92" s="13"/>
      <c r="O92" s="54"/>
      <c r="P92" s="34"/>
      <c r="Q92" s="31"/>
      <c r="R92" s="31"/>
      <c r="S92" s="31"/>
      <c r="T92" s="30"/>
      <c r="U92" s="45"/>
      <c r="V92" s="45"/>
      <c r="W92" s="45"/>
      <c r="X92" s="45"/>
      <c r="Y92" s="45"/>
      <c r="Z92" s="45"/>
      <c r="AA92" s="45"/>
      <c r="AB92" s="45"/>
      <c r="AC92" s="45"/>
      <c r="AD92" s="45"/>
    </row>
    <row r="93" spans="2:30" x14ac:dyDescent="0.2">
      <c r="B93" s="30"/>
      <c r="C93" s="42"/>
      <c r="D93" s="13"/>
      <c r="E93" s="43"/>
      <c r="F93" s="31"/>
      <c r="G93" s="30"/>
      <c r="I93" s="54"/>
      <c r="K93" s="54"/>
      <c r="L93" s="13"/>
      <c r="M93" s="54"/>
      <c r="N93" s="13"/>
      <c r="O93" s="54"/>
      <c r="P93" s="34"/>
      <c r="Q93" s="31"/>
      <c r="R93" s="31"/>
      <c r="S93" s="31"/>
      <c r="T93" s="30"/>
      <c r="U93" s="45"/>
      <c r="V93" s="45"/>
      <c r="W93" s="45"/>
      <c r="X93" s="45"/>
      <c r="Y93" s="45"/>
      <c r="Z93" s="45"/>
      <c r="AA93" s="45"/>
      <c r="AB93" s="45"/>
      <c r="AC93" s="45"/>
      <c r="AD93" s="45"/>
    </row>
    <row r="94" spans="2:30" x14ac:dyDescent="0.2">
      <c r="B94" s="30"/>
      <c r="C94" s="42"/>
      <c r="D94" s="13"/>
      <c r="E94" s="43"/>
      <c r="F94" s="31"/>
      <c r="G94" s="30"/>
      <c r="I94" s="54"/>
      <c r="K94" s="54"/>
      <c r="L94" s="13"/>
      <c r="M94" s="54"/>
      <c r="N94" s="13"/>
      <c r="O94" s="54"/>
      <c r="P94" s="34"/>
      <c r="Q94" s="31"/>
      <c r="R94" s="31"/>
      <c r="S94" s="31"/>
      <c r="T94" s="30"/>
      <c r="U94" s="45"/>
      <c r="V94" s="45"/>
      <c r="W94" s="45"/>
      <c r="X94" s="45"/>
      <c r="Y94" s="45"/>
      <c r="Z94" s="45"/>
      <c r="AA94" s="45"/>
      <c r="AB94" s="45"/>
      <c r="AC94" s="45"/>
      <c r="AD94" s="45"/>
    </row>
    <row r="95" spans="2:30" x14ac:dyDescent="0.2">
      <c r="B95" s="30"/>
      <c r="C95" s="42"/>
      <c r="D95" s="13"/>
      <c r="E95" s="43"/>
      <c r="F95" s="31"/>
      <c r="G95" s="30"/>
      <c r="I95" s="54"/>
      <c r="K95" s="54"/>
      <c r="L95" s="13"/>
      <c r="M95" s="54"/>
      <c r="N95" s="13"/>
      <c r="O95" s="54"/>
      <c r="P95" s="34"/>
      <c r="Q95" s="31"/>
      <c r="R95" s="31"/>
      <c r="S95" s="31"/>
      <c r="T95" s="30"/>
      <c r="U95" s="45"/>
      <c r="V95" s="45"/>
      <c r="W95" s="45"/>
      <c r="X95" s="45"/>
      <c r="Y95" s="45"/>
      <c r="Z95" s="45"/>
      <c r="AA95" s="45"/>
      <c r="AB95" s="45"/>
      <c r="AC95" s="45"/>
      <c r="AD95" s="45"/>
    </row>
    <row r="96" spans="2:30" x14ac:dyDescent="0.2">
      <c r="B96" s="30"/>
      <c r="C96" s="42"/>
      <c r="D96" s="13"/>
      <c r="E96" s="43"/>
      <c r="F96" s="31"/>
      <c r="G96" s="30"/>
      <c r="I96" s="54"/>
      <c r="K96" s="54"/>
      <c r="L96" s="13"/>
      <c r="M96" s="54"/>
      <c r="N96" s="13"/>
      <c r="O96" s="54"/>
      <c r="P96" s="34"/>
      <c r="Q96" s="31"/>
      <c r="R96" s="31"/>
      <c r="S96" s="31"/>
      <c r="T96" s="30"/>
      <c r="U96" s="45"/>
      <c r="V96" s="45"/>
      <c r="W96" s="45"/>
      <c r="X96" s="45"/>
      <c r="Y96" s="45"/>
      <c r="Z96" s="45"/>
      <c r="AA96" s="45"/>
      <c r="AB96" s="45"/>
      <c r="AC96" s="45"/>
      <c r="AD96" s="45"/>
    </row>
    <row r="97" spans="2:30" x14ac:dyDescent="0.2">
      <c r="B97" s="30"/>
      <c r="C97" s="42"/>
      <c r="D97" s="13"/>
      <c r="E97" s="43"/>
      <c r="F97" s="31"/>
      <c r="G97" s="30"/>
      <c r="I97" s="54"/>
      <c r="K97" s="54"/>
      <c r="L97" s="13"/>
      <c r="M97" s="54"/>
      <c r="N97" s="13"/>
      <c r="O97" s="54"/>
      <c r="P97" s="34"/>
      <c r="Q97" s="31"/>
      <c r="R97" s="31"/>
      <c r="S97" s="31"/>
      <c r="T97" s="30"/>
      <c r="U97" s="45"/>
      <c r="V97" s="45"/>
      <c r="W97" s="45"/>
      <c r="X97" s="45"/>
      <c r="Y97" s="45"/>
      <c r="Z97" s="45"/>
      <c r="AA97" s="45"/>
      <c r="AB97" s="45"/>
      <c r="AC97" s="45"/>
      <c r="AD97" s="45"/>
    </row>
    <row r="98" spans="2:30" x14ac:dyDescent="0.2">
      <c r="B98" s="30"/>
      <c r="C98" s="42"/>
      <c r="D98" s="13"/>
      <c r="E98" s="43"/>
      <c r="F98" s="31"/>
      <c r="G98" s="30"/>
      <c r="I98" s="54"/>
      <c r="K98" s="54"/>
      <c r="L98" s="13"/>
      <c r="M98" s="54"/>
      <c r="N98" s="13"/>
      <c r="O98" s="54"/>
      <c r="P98" s="34"/>
      <c r="Q98" s="31"/>
      <c r="R98" s="31"/>
      <c r="S98" s="31"/>
      <c r="T98" s="30"/>
      <c r="U98" s="45"/>
      <c r="V98" s="45"/>
      <c r="W98" s="45"/>
      <c r="X98" s="45"/>
      <c r="Y98" s="45"/>
      <c r="Z98" s="45"/>
      <c r="AA98" s="45"/>
      <c r="AB98" s="45"/>
      <c r="AC98" s="45"/>
      <c r="AD98" s="45"/>
    </row>
    <row r="99" spans="2:30" x14ac:dyDescent="0.2">
      <c r="B99" s="30"/>
      <c r="C99" s="42"/>
      <c r="D99" s="13"/>
      <c r="E99" s="43"/>
      <c r="F99" s="31"/>
      <c r="G99" s="30"/>
      <c r="I99" s="54"/>
      <c r="K99" s="54"/>
      <c r="L99" s="13"/>
      <c r="M99" s="54"/>
      <c r="N99" s="13"/>
      <c r="O99" s="54"/>
      <c r="P99" s="34"/>
      <c r="Q99" s="31"/>
      <c r="R99" s="31"/>
      <c r="S99" s="31"/>
      <c r="T99" s="30"/>
      <c r="U99" s="45"/>
      <c r="V99" s="45"/>
      <c r="W99" s="45"/>
      <c r="X99" s="45"/>
      <c r="Y99" s="45"/>
      <c r="Z99" s="45"/>
      <c r="AA99" s="45"/>
      <c r="AB99" s="45"/>
      <c r="AC99" s="45"/>
      <c r="AD99" s="45"/>
    </row>
    <row r="100" spans="2:30" x14ac:dyDescent="0.2">
      <c r="B100" s="30"/>
      <c r="C100" s="42"/>
      <c r="D100" s="13"/>
      <c r="E100" s="43"/>
      <c r="F100" s="31"/>
      <c r="G100" s="30"/>
      <c r="I100" s="54"/>
      <c r="K100" s="54"/>
      <c r="L100" s="13"/>
      <c r="M100" s="54"/>
      <c r="N100" s="13"/>
      <c r="O100" s="54"/>
      <c r="P100" s="34"/>
      <c r="Q100" s="31"/>
      <c r="R100" s="31"/>
      <c r="S100" s="31"/>
      <c r="T100" s="30"/>
      <c r="U100" s="45"/>
      <c r="V100" s="45"/>
      <c r="W100" s="45"/>
      <c r="X100" s="45"/>
      <c r="Y100" s="45"/>
      <c r="Z100" s="45"/>
      <c r="AA100" s="45"/>
      <c r="AB100" s="45"/>
      <c r="AC100" s="45"/>
      <c r="AD100" s="45"/>
    </row>
    <row r="101" spans="2:30" x14ac:dyDescent="0.2">
      <c r="B101" s="30"/>
      <c r="C101" s="42"/>
      <c r="D101" s="13"/>
      <c r="E101" s="43"/>
      <c r="F101" s="31"/>
      <c r="G101" s="30"/>
      <c r="I101" s="54"/>
      <c r="K101" s="54"/>
      <c r="L101" s="13"/>
      <c r="M101" s="54"/>
      <c r="N101" s="13"/>
      <c r="O101" s="54"/>
      <c r="P101" s="34"/>
      <c r="Q101" s="31"/>
      <c r="R101" s="31"/>
      <c r="S101" s="31"/>
      <c r="T101" s="30"/>
      <c r="U101" s="45"/>
      <c r="V101" s="45"/>
      <c r="W101" s="45"/>
      <c r="X101" s="45"/>
      <c r="Y101" s="45"/>
      <c r="Z101" s="45"/>
      <c r="AA101" s="45"/>
      <c r="AB101" s="45"/>
      <c r="AC101" s="45"/>
      <c r="AD101" s="45"/>
    </row>
    <row r="102" spans="2:30" x14ac:dyDescent="0.2">
      <c r="B102" s="30"/>
      <c r="C102" s="42"/>
      <c r="D102" s="13"/>
      <c r="E102" s="43"/>
      <c r="F102" s="31"/>
      <c r="G102" s="30"/>
      <c r="I102" s="54"/>
      <c r="K102" s="54"/>
      <c r="L102" s="13"/>
      <c r="M102" s="54"/>
      <c r="N102" s="13"/>
      <c r="O102" s="54"/>
      <c r="P102" s="34"/>
      <c r="Q102" s="31"/>
      <c r="R102" s="31"/>
      <c r="S102" s="31"/>
      <c r="T102" s="30"/>
      <c r="U102" s="45"/>
      <c r="V102" s="45"/>
      <c r="W102" s="45"/>
      <c r="X102" s="45"/>
      <c r="Y102" s="45"/>
      <c r="Z102" s="45"/>
      <c r="AA102" s="45"/>
      <c r="AB102" s="45"/>
      <c r="AC102" s="45"/>
      <c r="AD102" s="45"/>
    </row>
    <row r="103" spans="2:30" x14ac:dyDescent="0.2">
      <c r="B103" s="30"/>
      <c r="C103" s="42"/>
      <c r="D103" s="13"/>
      <c r="E103" s="43"/>
      <c r="F103" s="31"/>
      <c r="G103" s="30"/>
      <c r="I103" s="54"/>
      <c r="K103" s="54"/>
      <c r="L103" s="13"/>
      <c r="M103" s="54"/>
      <c r="N103" s="13"/>
      <c r="O103" s="54"/>
      <c r="P103" s="34"/>
      <c r="Q103" s="31"/>
      <c r="R103" s="31"/>
      <c r="S103" s="31"/>
      <c r="T103" s="30"/>
      <c r="U103" s="45"/>
      <c r="V103" s="45"/>
      <c r="W103" s="45"/>
      <c r="X103" s="45"/>
      <c r="Y103" s="45"/>
      <c r="Z103" s="45"/>
      <c r="AA103" s="45"/>
      <c r="AB103" s="45"/>
      <c r="AC103" s="45"/>
      <c r="AD103" s="45"/>
    </row>
    <row r="104" spans="2:30" x14ac:dyDescent="0.2">
      <c r="B104" s="30"/>
      <c r="C104" s="42"/>
      <c r="D104" s="13"/>
      <c r="E104" s="43"/>
      <c r="F104" s="31"/>
      <c r="G104" s="30"/>
      <c r="I104" s="54"/>
      <c r="K104" s="54"/>
      <c r="L104" s="13"/>
      <c r="M104" s="54"/>
      <c r="N104" s="13"/>
      <c r="O104" s="54"/>
      <c r="P104" s="34"/>
      <c r="Q104" s="31"/>
      <c r="R104" s="31"/>
      <c r="S104" s="31"/>
      <c r="T104" s="30"/>
      <c r="U104" s="45"/>
      <c r="V104" s="45"/>
      <c r="W104" s="45"/>
      <c r="X104" s="45"/>
      <c r="Y104" s="45"/>
      <c r="Z104" s="45"/>
      <c r="AA104" s="45"/>
      <c r="AB104" s="45"/>
      <c r="AC104" s="45"/>
      <c r="AD104" s="45"/>
    </row>
    <row r="105" spans="2:30" x14ac:dyDescent="0.2">
      <c r="B105" s="30"/>
      <c r="C105" s="42"/>
      <c r="D105" s="13"/>
      <c r="E105" s="43"/>
      <c r="F105" s="31"/>
      <c r="G105" s="30"/>
      <c r="I105" s="54"/>
      <c r="K105" s="54"/>
      <c r="L105" s="13"/>
      <c r="M105" s="54"/>
      <c r="N105" s="13"/>
      <c r="O105" s="54"/>
      <c r="P105" s="34"/>
      <c r="Q105" s="31"/>
      <c r="R105" s="31"/>
      <c r="S105" s="31"/>
      <c r="T105" s="30"/>
      <c r="U105" s="45"/>
      <c r="V105" s="45"/>
      <c r="W105" s="45"/>
      <c r="X105" s="45"/>
      <c r="Y105" s="45"/>
      <c r="Z105" s="45"/>
      <c r="AA105" s="45"/>
      <c r="AB105" s="45"/>
      <c r="AC105" s="45"/>
      <c r="AD105" s="45"/>
    </row>
    <row r="106" spans="2:30" x14ac:dyDescent="0.2">
      <c r="B106" s="30"/>
      <c r="C106" s="42"/>
      <c r="D106" s="13"/>
      <c r="E106" s="43"/>
      <c r="F106" s="31"/>
      <c r="G106" s="30"/>
      <c r="I106" s="54"/>
      <c r="K106" s="54"/>
      <c r="L106" s="13"/>
      <c r="M106" s="54"/>
      <c r="N106" s="13"/>
      <c r="O106" s="54"/>
      <c r="P106" s="34"/>
      <c r="Q106" s="31"/>
      <c r="R106" s="31"/>
      <c r="S106" s="31"/>
      <c r="T106" s="30"/>
      <c r="U106" s="45"/>
      <c r="V106" s="45"/>
      <c r="W106" s="45"/>
      <c r="X106" s="45"/>
      <c r="Y106" s="45"/>
      <c r="Z106" s="45"/>
      <c r="AA106" s="45"/>
      <c r="AB106" s="45"/>
      <c r="AC106" s="45"/>
      <c r="AD106" s="45"/>
    </row>
    <row r="107" spans="2:30" x14ac:dyDescent="0.2">
      <c r="B107" s="30"/>
      <c r="C107" s="42"/>
      <c r="D107" s="13"/>
      <c r="E107" s="43"/>
      <c r="F107" s="31"/>
      <c r="G107" s="30"/>
      <c r="I107" s="54"/>
      <c r="K107" s="54"/>
      <c r="L107" s="13"/>
      <c r="M107" s="54"/>
      <c r="N107" s="13"/>
      <c r="O107" s="54"/>
      <c r="P107" s="34"/>
      <c r="Q107" s="31"/>
      <c r="R107" s="31"/>
      <c r="S107" s="31"/>
      <c r="T107" s="30"/>
      <c r="U107" s="45"/>
      <c r="V107" s="45"/>
      <c r="W107" s="45"/>
      <c r="X107" s="45"/>
      <c r="Y107" s="45"/>
      <c r="Z107" s="45"/>
      <c r="AA107" s="45"/>
      <c r="AB107" s="45"/>
      <c r="AC107" s="45"/>
      <c r="AD107" s="45"/>
    </row>
    <row r="108" spans="2:30" x14ac:dyDescent="0.2">
      <c r="B108" s="30"/>
      <c r="C108" s="42"/>
      <c r="D108" s="13"/>
      <c r="E108" s="43"/>
      <c r="F108" s="31"/>
      <c r="G108" s="30"/>
      <c r="I108" s="54"/>
      <c r="K108" s="54"/>
      <c r="L108" s="13"/>
      <c r="M108" s="54"/>
      <c r="N108" s="13"/>
      <c r="O108" s="54"/>
      <c r="P108" s="34"/>
      <c r="Q108" s="31"/>
      <c r="R108" s="31"/>
      <c r="S108" s="31"/>
      <c r="T108" s="30"/>
      <c r="U108" s="45"/>
      <c r="V108" s="45"/>
      <c r="W108" s="45"/>
      <c r="X108" s="45"/>
      <c r="Y108" s="45"/>
      <c r="Z108" s="45"/>
      <c r="AA108" s="45"/>
      <c r="AB108" s="45"/>
      <c r="AC108" s="45"/>
      <c r="AD108" s="45"/>
    </row>
    <row r="109" spans="2:30" x14ac:dyDescent="0.2">
      <c r="B109" s="30"/>
      <c r="C109" s="42"/>
      <c r="D109" s="13"/>
      <c r="E109" s="43"/>
      <c r="F109" s="31"/>
      <c r="G109" s="30"/>
      <c r="I109" s="54"/>
      <c r="K109" s="54"/>
      <c r="L109" s="13"/>
      <c r="M109" s="54"/>
      <c r="N109" s="13"/>
      <c r="O109" s="54"/>
      <c r="P109" s="34"/>
      <c r="Q109" s="31"/>
      <c r="R109" s="31"/>
      <c r="S109" s="31"/>
      <c r="T109" s="30"/>
      <c r="U109" s="45"/>
      <c r="V109" s="45"/>
      <c r="W109" s="45"/>
      <c r="X109" s="45"/>
      <c r="Y109" s="45"/>
      <c r="Z109" s="45"/>
      <c r="AA109" s="45"/>
      <c r="AB109" s="45"/>
      <c r="AC109" s="45"/>
      <c r="AD109" s="45"/>
    </row>
    <row r="110" spans="2:30" x14ac:dyDescent="0.2">
      <c r="B110" s="30"/>
      <c r="C110" s="42"/>
      <c r="D110" s="13"/>
      <c r="E110" s="43"/>
      <c r="F110" s="31"/>
      <c r="G110" s="30"/>
      <c r="I110" s="54"/>
      <c r="K110" s="54"/>
      <c r="L110" s="13"/>
      <c r="M110" s="54"/>
      <c r="N110" s="13"/>
      <c r="O110" s="54"/>
      <c r="P110" s="34"/>
      <c r="Q110" s="31"/>
      <c r="R110" s="31"/>
      <c r="S110" s="31"/>
      <c r="T110" s="30"/>
      <c r="U110" s="45"/>
      <c r="V110" s="45"/>
      <c r="W110" s="45"/>
      <c r="X110" s="45"/>
      <c r="Y110" s="45"/>
      <c r="Z110" s="45"/>
      <c r="AA110" s="45"/>
      <c r="AB110" s="45"/>
      <c r="AC110" s="45"/>
      <c r="AD110" s="45"/>
    </row>
    <row r="111" spans="2:30" x14ac:dyDescent="0.2">
      <c r="B111" s="30"/>
      <c r="C111" s="42"/>
      <c r="D111" s="13"/>
      <c r="E111" s="43"/>
      <c r="F111" s="31"/>
      <c r="G111" s="30"/>
      <c r="I111" s="54"/>
      <c r="K111" s="54"/>
      <c r="L111" s="13"/>
      <c r="M111" s="54"/>
      <c r="N111" s="13"/>
      <c r="O111" s="54"/>
      <c r="P111" s="34"/>
      <c r="Q111" s="31"/>
      <c r="R111" s="31"/>
      <c r="S111" s="31"/>
      <c r="T111" s="30"/>
      <c r="U111" s="45"/>
      <c r="V111" s="45"/>
      <c r="W111" s="45"/>
      <c r="X111" s="45"/>
      <c r="Y111" s="45"/>
      <c r="Z111" s="45"/>
      <c r="AA111" s="45"/>
      <c r="AB111" s="45"/>
      <c r="AC111" s="45"/>
      <c r="AD111" s="45"/>
    </row>
    <row r="112" spans="2:30" x14ac:dyDescent="0.2">
      <c r="B112" s="30"/>
      <c r="C112" s="42"/>
      <c r="D112" s="13"/>
      <c r="E112" s="43"/>
      <c r="F112" s="31"/>
      <c r="G112" s="30"/>
      <c r="I112" s="54"/>
      <c r="K112" s="54"/>
      <c r="L112" s="13"/>
      <c r="M112" s="54"/>
      <c r="N112" s="13"/>
      <c r="O112" s="54"/>
      <c r="P112" s="34"/>
      <c r="Q112" s="31"/>
      <c r="R112" s="31"/>
      <c r="S112" s="31"/>
      <c r="T112" s="30"/>
      <c r="U112" s="45"/>
      <c r="V112" s="45"/>
      <c r="W112" s="45"/>
      <c r="X112" s="45"/>
      <c r="Y112" s="45"/>
      <c r="Z112" s="45"/>
      <c r="AA112" s="45"/>
      <c r="AB112" s="45"/>
      <c r="AC112" s="45"/>
      <c r="AD112" s="45"/>
    </row>
    <row r="113" spans="2:30" x14ac:dyDescent="0.2">
      <c r="B113" s="30"/>
      <c r="C113" s="42"/>
      <c r="D113" s="13"/>
      <c r="E113" s="43"/>
      <c r="F113" s="31"/>
      <c r="G113" s="30"/>
      <c r="I113" s="54"/>
      <c r="K113" s="54"/>
      <c r="L113" s="13"/>
      <c r="M113" s="54"/>
      <c r="N113" s="13"/>
      <c r="O113" s="54"/>
      <c r="P113" s="34"/>
      <c r="Q113" s="31"/>
      <c r="R113" s="31"/>
      <c r="S113" s="31"/>
      <c r="T113" s="30"/>
      <c r="U113" s="45"/>
      <c r="V113" s="45"/>
      <c r="W113" s="45"/>
      <c r="X113" s="45"/>
      <c r="Y113" s="45"/>
      <c r="Z113" s="45"/>
      <c r="AA113" s="45"/>
      <c r="AB113" s="45"/>
      <c r="AC113" s="45"/>
      <c r="AD113" s="45"/>
    </row>
    <row r="114" spans="2:30" x14ac:dyDescent="0.2">
      <c r="B114" s="30"/>
      <c r="C114" s="42"/>
      <c r="D114" s="13"/>
      <c r="E114" s="43"/>
      <c r="F114" s="31"/>
      <c r="G114" s="30"/>
      <c r="I114" s="54"/>
      <c r="K114" s="54"/>
      <c r="L114" s="13"/>
      <c r="M114" s="54"/>
      <c r="N114" s="13"/>
      <c r="O114" s="54"/>
      <c r="P114" s="34"/>
      <c r="Q114" s="31"/>
      <c r="R114" s="31"/>
      <c r="S114" s="31"/>
      <c r="T114" s="30"/>
      <c r="U114" s="45"/>
      <c r="V114" s="45"/>
      <c r="W114" s="45"/>
      <c r="X114" s="45"/>
      <c r="Y114" s="45"/>
      <c r="Z114" s="45"/>
      <c r="AA114" s="45"/>
      <c r="AB114" s="45"/>
      <c r="AC114" s="45"/>
      <c r="AD114" s="45"/>
    </row>
    <row r="115" spans="2:30" x14ac:dyDescent="0.2">
      <c r="B115" s="30"/>
      <c r="C115" s="44"/>
      <c r="D115" s="45"/>
      <c r="E115" s="45"/>
      <c r="F115" s="45"/>
      <c r="H115" s="31"/>
      <c r="I115" s="59"/>
      <c r="J115" s="31"/>
      <c r="K115" s="59"/>
      <c r="L115" s="45"/>
      <c r="M115" s="59"/>
      <c r="N115" s="45"/>
      <c r="O115" s="59"/>
      <c r="Q115" s="45"/>
      <c r="R115" s="45"/>
      <c r="S115" s="45"/>
      <c r="T115" s="23"/>
      <c r="U115" s="45"/>
      <c r="V115" s="45"/>
      <c r="W115" s="45"/>
      <c r="X115" s="45"/>
      <c r="Y115" s="45"/>
      <c r="Z115" s="45"/>
      <c r="AA115" s="45"/>
      <c r="AB115" s="45"/>
      <c r="AC115" s="45"/>
      <c r="AD115" s="45"/>
    </row>
    <row r="116" spans="2:30" x14ac:dyDescent="0.2">
      <c r="B116" s="30"/>
      <c r="C116" s="44"/>
      <c r="D116" s="45"/>
      <c r="E116" s="45"/>
      <c r="F116" s="45"/>
      <c r="H116" s="31"/>
      <c r="I116" s="59"/>
      <c r="J116" s="31"/>
      <c r="K116" s="59"/>
      <c r="L116" s="45"/>
      <c r="M116" s="59"/>
      <c r="N116" s="45"/>
      <c r="O116" s="59"/>
      <c r="Q116" s="45"/>
      <c r="R116" s="45"/>
      <c r="S116" s="45"/>
      <c r="T116" s="23"/>
      <c r="U116" s="45"/>
      <c r="V116" s="45"/>
      <c r="W116" s="45"/>
      <c r="X116" s="45"/>
      <c r="Y116" s="45"/>
      <c r="Z116" s="45"/>
      <c r="AA116" s="45"/>
      <c r="AB116" s="45"/>
      <c r="AC116" s="45"/>
      <c r="AD116" s="45"/>
    </row>
    <row r="117" spans="2:30" x14ac:dyDescent="0.2">
      <c r="B117" s="30"/>
      <c r="C117" s="44"/>
      <c r="D117" s="45"/>
      <c r="E117" s="45"/>
      <c r="F117" s="45"/>
      <c r="H117" s="31"/>
      <c r="I117" s="59"/>
      <c r="J117" s="31"/>
      <c r="K117" s="59"/>
      <c r="L117" s="45"/>
      <c r="M117" s="59"/>
      <c r="N117" s="45"/>
      <c r="O117" s="59"/>
      <c r="Q117" s="45"/>
      <c r="R117" s="45"/>
      <c r="S117" s="45"/>
      <c r="T117" s="23"/>
      <c r="U117" s="45"/>
      <c r="V117" s="45"/>
      <c r="W117" s="45"/>
      <c r="X117" s="45"/>
      <c r="Y117" s="45"/>
      <c r="Z117" s="45"/>
      <c r="AA117" s="45"/>
      <c r="AB117" s="45"/>
      <c r="AC117" s="45"/>
      <c r="AD117" s="45"/>
    </row>
    <row r="118" spans="2:30" x14ac:dyDescent="0.2">
      <c r="B118" s="46"/>
      <c r="C118" s="44"/>
      <c r="D118" s="45"/>
      <c r="E118" s="45"/>
      <c r="F118" s="45"/>
      <c r="H118" s="31"/>
      <c r="I118" s="59"/>
      <c r="J118" s="31"/>
      <c r="K118" s="59"/>
      <c r="L118" s="45"/>
      <c r="M118" s="59"/>
      <c r="N118" s="45"/>
      <c r="O118" s="59"/>
      <c r="Q118" s="45"/>
      <c r="R118" s="45"/>
      <c r="S118" s="45"/>
      <c r="T118" s="23"/>
      <c r="U118" s="45"/>
      <c r="V118" s="45"/>
      <c r="W118" s="45"/>
      <c r="X118" s="45"/>
      <c r="Y118" s="45"/>
      <c r="Z118" s="45"/>
      <c r="AA118" s="45"/>
      <c r="AB118" s="45"/>
      <c r="AC118" s="45"/>
      <c r="AD118" s="45"/>
    </row>
    <row r="119" spans="2:30" x14ac:dyDescent="0.2">
      <c r="B119" s="46"/>
      <c r="C119" s="44"/>
      <c r="D119" s="45"/>
      <c r="E119" s="45"/>
      <c r="F119" s="45"/>
      <c r="H119" s="31"/>
      <c r="I119" s="59"/>
      <c r="J119" s="31"/>
      <c r="K119" s="59"/>
      <c r="L119" s="45"/>
      <c r="M119" s="59"/>
      <c r="N119" s="45"/>
      <c r="O119" s="59"/>
      <c r="Q119" s="45"/>
      <c r="R119" s="45"/>
      <c r="S119" s="45"/>
      <c r="T119" s="23"/>
      <c r="U119" s="45"/>
      <c r="V119" s="45"/>
      <c r="W119" s="45"/>
      <c r="X119" s="45"/>
      <c r="Y119" s="45"/>
      <c r="Z119" s="45"/>
      <c r="AA119" s="45"/>
      <c r="AB119" s="45"/>
      <c r="AC119" s="45"/>
      <c r="AD119" s="45"/>
    </row>
    <row r="120" spans="2:30" x14ac:dyDescent="0.2">
      <c r="B120" s="46"/>
      <c r="C120" s="44"/>
      <c r="D120" s="45"/>
      <c r="E120" s="45"/>
      <c r="F120" s="45"/>
      <c r="H120" s="31"/>
      <c r="I120" s="59"/>
      <c r="J120" s="31"/>
      <c r="K120" s="59"/>
      <c r="L120" s="45"/>
      <c r="M120" s="59"/>
      <c r="N120" s="45"/>
      <c r="O120" s="59"/>
      <c r="Q120" s="45"/>
      <c r="R120" s="45"/>
      <c r="S120" s="45"/>
      <c r="T120" s="23"/>
      <c r="U120" s="45"/>
      <c r="V120" s="45"/>
      <c r="W120" s="45"/>
      <c r="X120" s="45"/>
      <c r="Y120" s="45"/>
      <c r="Z120" s="45"/>
      <c r="AA120" s="45"/>
      <c r="AB120" s="45"/>
      <c r="AC120" s="45"/>
      <c r="AD120" s="45"/>
    </row>
    <row r="121" spans="2:30" x14ac:dyDescent="0.2">
      <c r="B121" s="46"/>
      <c r="C121" s="44"/>
      <c r="D121" s="45"/>
      <c r="E121" s="45"/>
      <c r="F121" s="45"/>
      <c r="H121" s="31"/>
      <c r="I121" s="59"/>
      <c r="J121" s="31"/>
      <c r="K121" s="59"/>
      <c r="L121" s="45"/>
      <c r="M121" s="59"/>
      <c r="N121" s="45"/>
      <c r="O121" s="59"/>
      <c r="Q121" s="45"/>
      <c r="R121" s="45"/>
      <c r="S121" s="45"/>
      <c r="T121" s="23"/>
      <c r="U121" s="45"/>
      <c r="V121" s="45"/>
      <c r="W121" s="45"/>
      <c r="X121" s="45"/>
      <c r="Y121" s="45"/>
      <c r="Z121" s="45"/>
      <c r="AA121" s="45"/>
      <c r="AB121" s="45"/>
      <c r="AC121" s="45"/>
      <c r="AD121" s="45"/>
    </row>
    <row r="122" spans="2:30" x14ac:dyDescent="0.2">
      <c r="B122" s="46"/>
      <c r="C122" s="44"/>
      <c r="D122" s="45"/>
      <c r="E122" s="45"/>
      <c r="F122" s="45"/>
      <c r="H122" s="31"/>
      <c r="I122" s="59"/>
      <c r="J122" s="31"/>
      <c r="K122" s="59"/>
      <c r="L122" s="45"/>
      <c r="M122" s="59"/>
      <c r="N122" s="45"/>
      <c r="O122" s="59"/>
      <c r="Q122" s="45"/>
      <c r="R122" s="45"/>
      <c r="S122" s="45"/>
      <c r="T122" s="23"/>
      <c r="U122" s="45"/>
      <c r="V122" s="45"/>
      <c r="W122" s="45"/>
      <c r="X122" s="45"/>
      <c r="Y122" s="45"/>
      <c r="Z122" s="45"/>
      <c r="AA122" s="45"/>
      <c r="AB122" s="45"/>
      <c r="AC122" s="45"/>
      <c r="AD122" s="45"/>
    </row>
    <row r="123" spans="2:30" x14ac:dyDescent="0.2">
      <c r="B123" s="46"/>
      <c r="C123" s="44"/>
      <c r="D123" s="45"/>
      <c r="E123" s="45"/>
      <c r="F123" s="45"/>
      <c r="H123" s="31"/>
      <c r="I123" s="59"/>
      <c r="J123" s="31"/>
      <c r="K123" s="59"/>
      <c r="L123" s="45"/>
      <c r="M123" s="59"/>
      <c r="N123" s="45"/>
      <c r="O123" s="59"/>
      <c r="Q123" s="45"/>
      <c r="R123" s="45"/>
      <c r="S123" s="45"/>
      <c r="T123" s="23"/>
      <c r="U123" s="45"/>
      <c r="V123" s="45"/>
      <c r="W123" s="45"/>
      <c r="X123" s="45"/>
      <c r="Y123" s="45"/>
      <c r="Z123" s="45"/>
      <c r="AA123" s="45"/>
      <c r="AB123" s="45"/>
      <c r="AC123" s="45"/>
      <c r="AD123" s="45"/>
    </row>
    <row r="124" spans="2:30" x14ac:dyDescent="0.2">
      <c r="B124" s="46"/>
      <c r="C124" s="44"/>
      <c r="D124" s="45"/>
      <c r="E124" s="45"/>
      <c r="F124" s="45"/>
      <c r="H124" s="31"/>
      <c r="I124" s="59"/>
      <c r="J124" s="31"/>
      <c r="K124" s="59"/>
      <c r="L124" s="45"/>
      <c r="M124" s="59"/>
      <c r="N124" s="45"/>
      <c r="O124" s="59"/>
      <c r="Q124" s="45"/>
      <c r="R124" s="45"/>
      <c r="S124" s="45"/>
      <c r="T124" s="23"/>
      <c r="U124" s="45"/>
      <c r="V124" s="45"/>
      <c r="W124" s="45"/>
      <c r="X124" s="45"/>
      <c r="Y124" s="45"/>
      <c r="Z124" s="45"/>
      <c r="AA124" s="45"/>
      <c r="AB124" s="45"/>
      <c r="AC124" s="45"/>
      <c r="AD124" s="45"/>
    </row>
    <row r="125" spans="2:30" x14ac:dyDescent="0.2">
      <c r="B125" s="46"/>
      <c r="C125" s="44"/>
      <c r="D125" s="45"/>
      <c r="E125" s="45"/>
      <c r="F125" s="45"/>
      <c r="H125" s="31"/>
      <c r="I125" s="59"/>
      <c r="J125" s="31"/>
      <c r="K125" s="59"/>
      <c r="L125" s="45"/>
      <c r="M125" s="59"/>
      <c r="N125" s="45"/>
      <c r="O125" s="59"/>
      <c r="Q125" s="45"/>
      <c r="R125" s="45"/>
      <c r="S125" s="45"/>
      <c r="T125" s="23"/>
      <c r="U125" s="45"/>
      <c r="V125" s="45"/>
      <c r="W125" s="45"/>
      <c r="X125" s="45"/>
      <c r="Y125" s="45"/>
      <c r="Z125" s="45"/>
      <c r="AA125" s="45"/>
      <c r="AB125" s="45"/>
      <c r="AC125" s="45"/>
      <c r="AD125" s="45"/>
    </row>
    <row r="126" spans="2:30" x14ac:dyDescent="0.2">
      <c r="B126" s="46"/>
      <c r="C126" s="44"/>
      <c r="D126" s="45"/>
      <c r="E126" s="45"/>
      <c r="F126" s="45"/>
      <c r="H126" s="31"/>
      <c r="I126" s="59"/>
      <c r="J126" s="31"/>
      <c r="K126" s="59"/>
      <c r="L126" s="45"/>
      <c r="M126" s="59"/>
      <c r="N126" s="45"/>
      <c r="O126" s="59"/>
      <c r="Q126" s="45"/>
      <c r="R126" s="45"/>
      <c r="S126" s="45"/>
      <c r="T126" s="23"/>
      <c r="U126" s="45"/>
      <c r="V126" s="45"/>
      <c r="W126" s="45"/>
      <c r="X126" s="45"/>
      <c r="Y126" s="45"/>
      <c r="Z126" s="45"/>
      <c r="AA126" s="45"/>
      <c r="AB126" s="45"/>
      <c r="AC126" s="45"/>
      <c r="AD126" s="45"/>
    </row>
    <row r="127" spans="2:30" x14ac:dyDescent="0.2">
      <c r="B127" s="46"/>
      <c r="C127" s="44"/>
      <c r="D127" s="45"/>
      <c r="E127" s="45"/>
      <c r="F127" s="45"/>
      <c r="H127" s="31"/>
      <c r="I127" s="59"/>
      <c r="J127" s="31"/>
      <c r="K127" s="59"/>
      <c r="L127" s="45"/>
      <c r="M127" s="59"/>
      <c r="N127" s="45"/>
      <c r="O127" s="59"/>
      <c r="Q127" s="45"/>
      <c r="R127" s="45"/>
      <c r="S127" s="45"/>
      <c r="T127" s="23"/>
      <c r="U127" s="45"/>
      <c r="V127" s="45"/>
      <c r="W127" s="45"/>
      <c r="X127" s="45"/>
      <c r="Y127" s="45"/>
      <c r="Z127" s="45"/>
      <c r="AA127" s="45"/>
      <c r="AB127" s="45"/>
      <c r="AC127" s="45"/>
      <c r="AD127" s="45"/>
    </row>
    <row r="128" spans="2:30" x14ac:dyDescent="0.2">
      <c r="B128" s="46"/>
      <c r="C128" s="44"/>
      <c r="D128" s="45"/>
      <c r="E128" s="45"/>
      <c r="F128" s="45"/>
      <c r="H128" s="31"/>
      <c r="I128" s="59"/>
      <c r="J128" s="31"/>
      <c r="K128" s="59"/>
      <c r="L128" s="45"/>
      <c r="M128" s="59"/>
      <c r="N128" s="45"/>
      <c r="O128" s="59"/>
      <c r="Q128" s="45"/>
      <c r="R128" s="45"/>
      <c r="S128" s="45"/>
      <c r="T128" s="23"/>
      <c r="U128" s="45"/>
      <c r="V128" s="45"/>
      <c r="W128" s="45"/>
      <c r="X128" s="45"/>
      <c r="Y128" s="45"/>
      <c r="Z128" s="45"/>
      <c r="AA128" s="45"/>
      <c r="AB128" s="45"/>
      <c r="AC128" s="45"/>
      <c r="AD128" s="45"/>
    </row>
    <row r="129" spans="2:30" x14ac:dyDescent="0.2">
      <c r="B129" s="46"/>
      <c r="C129" s="44"/>
      <c r="D129" s="45"/>
      <c r="E129" s="45"/>
      <c r="F129" s="45"/>
      <c r="H129" s="31"/>
      <c r="I129" s="59"/>
      <c r="J129" s="31"/>
      <c r="K129" s="59"/>
      <c r="L129" s="45"/>
      <c r="M129" s="59"/>
      <c r="N129" s="45"/>
      <c r="O129" s="59"/>
      <c r="Q129" s="45"/>
      <c r="R129" s="45"/>
      <c r="S129" s="45"/>
      <c r="T129" s="23"/>
      <c r="U129" s="45"/>
      <c r="V129" s="45"/>
      <c r="W129" s="45"/>
      <c r="X129" s="45"/>
      <c r="Y129" s="45"/>
      <c r="Z129" s="45"/>
      <c r="AA129" s="45"/>
      <c r="AB129" s="45"/>
      <c r="AC129" s="45"/>
      <c r="AD129" s="45"/>
    </row>
    <row r="130" spans="2:30" x14ac:dyDescent="0.2">
      <c r="B130" s="46"/>
      <c r="C130" s="44"/>
      <c r="D130" s="45"/>
      <c r="E130" s="45"/>
      <c r="F130" s="45"/>
      <c r="H130" s="31"/>
      <c r="I130" s="59"/>
      <c r="J130" s="31"/>
      <c r="K130" s="59"/>
      <c r="L130" s="45"/>
      <c r="M130" s="59"/>
      <c r="N130" s="45"/>
      <c r="O130" s="59"/>
      <c r="Q130" s="45"/>
      <c r="R130" s="45"/>
      <c r="S130" s="45"/>
      <c r="T130" s="23"/>
      <c r="U130" s="45"/>
      <c r="V130" s="45"/>
      <c r="W130" s="45"/>
      <c r="X130" s="45"/>
      <c r="Y130" s="45"/>
      <c r="Z130" s="45"/>
      <c r="AA130" s="45"/>
      <c r="AB130" s="45"/>
      <c r="AC130" s="45"/>
      <c r="AD130" s="45"/>
    </row>
    <row r="131" spans="2:30" x14ac:dyDescent="0.2">
      <c r="B131" s="46"/>
      <c r="C131" s="44"/>
      <c r="D131" s="45"/>
      <c r="E131" s="45"/>
      <c r="F131" s="45"/>
      <c r="H131" s="31"/>
      <c r="I131" s="59"/>
      <c r="J131" s="31"/>
      <c r="K131" s="59"/>
      <c r="L131" s="45"/>
      <c r="M131" s="59"/>
      <c r="N131" s="45"/>
      <c r="O131" s="59"/>
      <c r="Q131" s="45"/>
      <c r="R131" s="45"/>
      <c r="S131" s="45"/>
      <c r="T131" s="23"/>
      <c r="U131" s="45"/>
      <c r="V131" s="45"/>
      <c r="W131" s="45"/>
      <c r="X131" s="45"/>
      <c r="Y131" s="45"/>
      <c r="Z131" s="45"/>
      <c r="AA131" s="45"/>
      <c r="AB131" s="45"/>
      <c r="AC131" s="45"/>
      <c r="AD131" s="45"/>
    </row>
    <row r="132" spans="2:30" x14ac:dyDescent="0.2">
      <c r="B132" s="46"/>
      <c r="C132" s="44"/>
      <c r="D132" s="45"/>
      <c r="E132" s="45"/>
      <c r="F132" s="45"/>
      <c r="H132" s="31"/>
      <c r="I132" s="59"/>
      <c r="J132" s="31"/>
      <c r="K132" s="59"/>
      <c r="L132" s="45"/>
      <c r="M132" s="59"/>
      <c r="N132" s="45"/>
      <c r="O132" s="59"/>
      <c r="Q132" s="45"/>
      <c r="R132" s="45"/>
      <c r="S132" s="45"/>
      <c r="T132" s="23"/>
      <c r="U132" s="45"/>
      <c r="V132" s="45"/>
      <c r="W132" s="45"/>
      <c r="X132" s="45"/>
      <c r="Y132" s="45"/>
      <c r="Z132" s="45"/>
      <c r="AA132" s="45"/>
      <c r="AB132" s="45"/>
      <c r="AC132" s="45"/>
      <c r="AD132" s="45"/>
    </row>
    <row r="133" spans="2:30" x14ac:dyDescent="0.2">
      <c r="B133" s="46"/>
      <c r="C133" s="44"/>
      <c r="D133" s="45"/>
      <c r="E133" s="45"/>
      <c r="F133" s="45"/>
      <c r="H133" s="31"/>
      <c r="I133" s="59"/>
      <c r="J133" s="31"/>
      <c r="K133" s="59"/>
      <c r="L133" s="45"/>
      <c r="M133" s="59"/>
      <c r="N133" s="45"/>
      <c r="O133" s="59"/>
      <c r="Q133" s="45"/>
      <c r="R133" s="45"/>
      <c r="S133" s="45"/>
      <c r="T133" s="23"/>
      <c r="U133" s="45"/>
      <c r="V133" s="45"/>
      <c r="W133" s="45"/>
      <c r="X133" s="45"/>
      <c r="Y133" s="45"/>
      <c r="Z133" s="45"/>
      <c r="AA133" s="45"/>
      <c r="AB133" s="45"/>
      <c r="AC133" s="45"/>
      <c r="AD133" s="45"/>
    </row>
    <row r="134" spans="2:30" x14ac:dyDescent="0.2">
      <c r="B134" s="46"/>
      <c r="C134" s="44"/>
      <c r="D134" s="45"/>
      <c r="E134" s="45"/>
      <c r="F134" s="45"/>
      <c r="H134" s="31"/>
      <c r="I134" s="59"/>
      <c r="J134" s="31"/>
      <c r="K134" s="59"/>
      <c r="L134" s="45"/>
      <c r="M134" s="59"/>
      <c r="N134" s="45"/>
      <c r="O134" s="59"/>
      <c r="Q134" s="45"/>
      <c r="R134" s="45"/>
      <c r="S134" s="45"/>
      <c r="T134" s="23"/>
      <c r="U134" s="45"/>
      <c r="V134" s="45"/>
      <c r="W134" s="45"/>
      <c r="X134" s="45"/>
      <c r="Y134" s="45"/>
      <c r="Z134" s="45"/>
      <c r="AA134" s="45"/>
      <c r="AB134" s="45"/>
      <c r="AC134" s="45"/>
      <c r="AD134" s="45"/>
    </row>
    <row r="135" spans="2:30" x14ac:dyDescent="0.2">
      <c r="B135" s="46"/>
      <c r="C135" s="44"/>
      <c r="D135" s="45"/>
      <c r="E135" s="45"/>
      <c r="F135" s="45"/>
      <c r="H135" s="31"/>
      <c r="I135" s="59"/>
      <c r="J135" s="31"/>
      <c r="K135" s="59"/>
      <c r="L135" s="45"/>
      <c r="M135" s="59"/>
      <c r="N135" s="45"/>
      <c r="O135" s="59"/>
      <c r="Q135" s="45"/>
      <c r="R135" s="45"/>
      <c r="S135" s="45"/>
      <c r="T135" s="23"/>
      <c r="U135" s="45"/>
      <c r="V135" s="45"/>
      <c r="W135" s="45"/>
      <c r="X135" s="45"/>
      <c r="Y135" s="45"/>
      <c r="Z135" s="45"/>
      <c r="AA135" s="45"/>
      <c r="AB135" s="45"/>
      <c r="AC135" s="45"/>
      <c r="AD135" s="45"/>
    </row>
    <row r="136" spans="2:30" x14ac:dyDescent="0.2">
      <c r="B136" s="46"/>
      <c r="C136" s="44"/>
      <c r="D136" s="45"/>
      <c r="E136" s="45"/>
      <c r="F136" s="45"/>
      <c r="H136" s="31"/>
      <c r="I136" s="59"/>
      <c r="J136" s="31"/>
      <c r="K136" s="59"/>
      <c r="L136" s="45"/>
      <c r="M136" s="59"/>
      <c r="N136" s="45"/>
      <c r="O136" s="59"/>
      <c r="Q136" s="45"/>
      <c r="R136" s="45"/>
      <c r="S136" s="45"/>
      <c r="T136" s="23"/>
      <c r="U136" s="45"/>
      <c r="V136" s="45"/>
      <c r="W136" s="45"/>
      <c r="X136" s="45"/>
      <c r="Y136" s="45"/>
      <c r="Z136" s="45"/>
      <c r="AA136" s="45"/>
      <c r="AB136" s="45"/>
      <c r="AC136" s="45"/>
      <c r="AD136" s="45"/>
    </row>
    <row r="137" spans="2:30" x14ac:dyDescent="0.2">
      <c r="B137" s="46"/>
      <c r="C137" s="44"/>
      <c r="D137" s="45"/>
      <c r="E137" s="45"/>
      <c r="F137" s="45"/>
      <c r="H137" s="31"/>
      <c r="I137" s="59"/>
      <c r="J137" s="31"/>
      <c r="K137" s="59"/>
      <c r="L137" s="45"/>
      <c r="M137" s="59"/>
      <c r="N137" s="45"/>
      <c r="O137" s="59"/>
      <c r="Q137" s="45"/>
      <c r="R137" s="45"/>
      <c r="S137" s="45"/>
      <c r="T137" s="23"/>
      <c r="U137" s="45"/>
      <c r="V137" s="45"/>
      <c r="W137" s="45"/>
      <c r="X137" s="45"/>
      <c r="Y137" s="45"/>
      <c r="Z137" s="45"/>
      <c r="AA137" s="45"/>
      <c r="AB137" s="45"/>
      <c r="AC137" s="45"/>
      <c r="AD137" s="45"/>
    </row>
    <row r="138" spans="2:30" x14ac:dyDescent="0.2">
      <c r="B138" s="46"/>
      <c r="C138" s="44"/>
      <c r="D138" s="45"/>
      <c r="E138" s="45"/>
      <c r="F138" s="45"/>
      <c r="H138" s="31"/>
      <c r="I138" s="59"/>
      <c r="J138" s="31"/>
      <c r="K138" s="59"/>
      <c r="L138" s="45"/>
      <c r="M138" s="59"/>
      <c r="N138" s="45"/>
      <c r="O138" s="59"/>
      <c r="Q138" s="45"/>
      <c r="R138" s="45"/>
      <c r="S138" s="45"/>
      <c r="T138" s="23"/>
      <c r="U138" s="45"/>
      <c r="V138" s="45"/>
      <c r="W138" s="45"/>
      <c r="X138" s="45"/>
      <c r="Y138" s="45"/>
      <c r="Z138" s="45"/>
      <c r="AA138" s="45"/>
      <c r="AB138" s="45"/>
      <c r="AC138" s="45"/>
      <c r="AD138" s="45"/>
    </row>
    <row r="139" spans="2:30" x14ac:dyDescent="0.2">
      <c r="B139" s="46"/>
      <c r="C139" s="44"/>
      <c r="D139" s="45"/>
      <c r="E139" s="45"/>
      <c r="F139" s="45"/>
      <c r="H139" s="31"/>
      <c r="I139" s="59"/>
      <c r="J139" s="31"/>
      <c r="K139" s="59"/>
      <c r="L139" s="45"/>
      <c r="M139" s="59"/>
      <c r="N139" s="45"/>
      <c r="O139" s="59"/>
      <c r="Q139" s="45"/>
      <c r="R139" s="45"/>
      <c r="S139" s="45"/>
      <c r="T139" s="23"/>
      <c r="U139" s="45"/>
      <c r="V139" s="45"/>
      <c r="W139" s="45"/>
      <c r="X139" s="45"/>
      <c r="Y139" s="45"/>
      <c r="Z139" s="45"/>
      <c r="AA139" s="45"/>
      <c r="AB139" s="45"/>
      <c r="AC139" s="45"/>
      <c r="AD139" s="45"/>
    </row>
    <row r="140" spans="2:30" x14ac:dyDescent="0.2">
      <c r="B140" s="46"/>
      <c r="C140" s="44"/>
      <c r="D140" s="45"/>
      <c r="E140" s="45"/>
      <c r="F140" s="45"/>
      <c r="H140" s="31"/>
      <c r="I140" s="59"/>
      <c r="J140" s="31"/>
      <c r="K140" s="59"/>
      <c r="L140" s="45"/>
      <c r="M140" s="59"/>
      <c r="N140" s="45"/>
      <c r="O140" s="59"/>
      <c r="Q140" s="45"/>
      <c r="R140" s="45"/>
      <c r="S140" s="45"/>
      <c r="T140" s="23"/>
      <c r="U140" s="45"/>
      <c r="V140" s="45"/>
      <c r="W140" s="45"/>
      <c r="X140" s="45"/>
      <c r="Y140" s="45"/>
      <c r="Z140" s="45"/>
      <c r="AA140" s="45"/>
      <c r="AB140" s="45"/>
      <c r="AC140" s="45"/>
      <c r="AD140" s="45"/>
    </row>
    <row r="141" spans="2:30" x14ac:dyDescent="0.2">
      <c r="B141" s="46"/>
      <c r="C141" s="44"/>
      <c r="D141" s="45"/>
      <c r="E141" s="45"/>
      <c r="F141" s="45"/>
      <c r="H141" s="31"/>
      <c r="I141" s="59"/>
      <c r="J141" s="31"/>
      <c r="K141" s="59"/>
      <c r="L141" s="45"/>
      <c r="M141" s="59"/>
      <c r="N141" s="45"/>
      <c r="O141" s="59"/>
      <c r="Q141" s="45"/>
      <c r="R141" s="45"/>
      <c r="S141" s="45"/>
      <c r="T141" s="23"/>
      <c r="U141" s="45"/>
      <c r="V141" s="45"/>
      <c r="W141" s="45"/>
      <c r="X141" s="45"/>
      <c r="Y141" s="45"/>
      <c r="Z141" s="45"/>
      <c r="AA141" s="45"/>
      <c r="AB141" s="45"/>
      <c r="AC141" s="45"/>
      <c r="AD141" s="45"/>
    </row>
    <row r="142" spans="2:30" x14ac:dyDescent="0.2">
      <c r="B142" s="46"/>
      <c r="C142" s="44"/>
      <c r="D142" s="45"/>
      <c r="E142" s="45"/>
      <c r="F142" s="45"/>
      <c r="H142" s="31"/>
      <c r="I142" s="59"/>
      <c r="J142" s="31"/>
      <c r="K142" s="59"/>
      <c r="L142" s="45"/>
      <c r="M142" s="59"/>
      <c r="N142" s="45"/>
      <c r="O142" s="59"/>
      <c r="Q142" s="45"/>
      <c r="R142" s="45"/>
      <c r="S142" s="45"/>
      <c r="T142" s="23"/>
      <c r="U142" s="45"/>
      <c r="V142" s="45"/>
      <c r="W142" s="45"/>
      <c r="X142" s="45"/>
      <c r="Y142" s="45"/>
      <c r="Z142" s="45"/>
      <c r="AA142" s="45"/>
      <c r="AB142" s="45"/>
      <c r="AC142" s="45"/>
      <c r="AD142" s="45"/>
    </row>
  </sheetData>
  <autoFilter ref="A4:A44"/>
  <dataValidations count="2">
    <dataValidation type="list" allowBlank="1" showInputMessage="1" showErrorMessage="1" sqref="D57 S5:S142 F5:F56 F58:F142">
      <formula1>$C$1:$C$2</formula1>
    </dataValidation>
    <dataValidation type="list" allowBlank="1" showInputMessage="1" showErrorMessage="1" sqref="Q5:R142">
      <formula1>$P$1:$P$3</formula1>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'[2]Data Sheet'!#REF!</xm:f>
          </x14:formula1>
          <xm:sqref>C35 C48</xm:sqref>
        </x14:dataValidation>
        <x14:dataValidation type="list" allowBlank="1" showInputMessage="1" showErrorMessage="1">
          <x14:formula1>
            <xm:f>'Data Sheet'!$D$135:$D$189</xm:f>
          </x14:formula1>
          <xm:sqref>B5:B142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4"/>
  <sheetViews>
    <sheetView workbookViewId="0">
      <pane ySplit="4" topLeftCell="A5" activePane="bottomLeft" state="frozen"/>
      <selection pane="bottomLeft" activeCell="E7" sqref="E7"/>
    </sheetView>
  </sheetViews>
  <sheetFormatPr defaultRowHeight="11.25" x14ac:dyDescent="0.2"/>
  <cols>
    <col min="1" max="1" width="21.5703125" style="23" customWidth="1"/>
    <col min="2" max="2" width="40.140625" style="34" customWidth="1"/>
    <col min="3" max="3" width="36.42578125" style="46" customWidth="1"/>
    <col min="4" max="4" width="16.42578125" style="13" customWidth="1"/>
    <col min="5" max="5" width="18.5703125" style="13" customWidth="1"/>
    <col min="6" max="6" width="21.7109375" style="31" customWidth="1"/>
    <col min="7" max="7" width="35.28515625" style="30" customWidth="1"/>
    <col min="8" max="8" width="16" style="46" customWidth="1"/>
    <col min="9" max="9" width="32.7109375" style="30" customWidth="1"/>
    <col min="10" max="10" width="16" style="13" customWidth="1"/>
    <col min="11" max="11" width="31.28515625" style="30" customWidth="1"/>
    <col min="12" max="12" width="17.7109375" style="13" customWidth="1"/>
    <col min="13" max="13" width="23.5703125" style="30" customWidth="1"/>
    <col min="14" max="14" width="16" style="13" customWidth="1"/>
    <col min="15" max="15" width="23.5703125" style="30" customWidth="1"/>
    <col min="16" max="16" width="20.85546875" style="23" customWidth="1"/>
    <col min="17" max="17" width="23.5703125" style="31" customWidth="1"/>
    <col min="18" max="18" width="16.85546875" style="31" customWidth="1"/>
    <col min="19" max="19" width="19.5703125" style="31" customWidth="1"/>
    <col min="20" max="20" width="12.28515625" style="31" customWidth="1"/>
    <col min="21" max="21" width="10.28515625" style="31" customWidth="1"/>
    <col min="22" max="22" width="13.140625" style="31" customWidth="1"/>
    <col min="23" max="23" width="17.7109375" style="13" customWidth="1"/>
    <col min="24" max="26" width="16.7109375" style="54" customWidth="1"/>
    <col min="27" max="27" width="17.7109375" style="54" customWidth="1"/>
    <col min="28" max="33" width="16.7109375" style="54" customWidth="1"/>
    <col min="34" max="16384" width="9.140625" style="23"/>
  </cols>
  <sheetData>
    <row r="1" spans="1:33" x14ac:dyDescent="0.2">
      <c r="A1" s="37"/>
      <c r="B1" s="47"/>
      <c r="C1" s="38" t="s">
        <v>244</v>
      </c>
      <c r="D1" s="18"/>
      <c r="E1" s="18"/>
      <c r="F1" s="15"/>
      <c r="G1" s="16"/>
      <c r="H1" s="39"/>
      <c r="I1" s="16"/>
      <c r="J1" s="14"/>
      <c r="K1" s="16"/>
      <c r="L1" s="14"/>
      <c r="M1" s="16"/>
      <c r="N1" s="14"/>
      <c r="O1" s="16"/>
      <c r="P1" s="40" t="s">
        <v>257</v>
      </c>
      <c r="Q1" s="15"/>
      <c r="R1" s="15"/>
      <c r="S1" s="15"/>
      <c r="T1" s="15"/>
      <c r="U1" s="15"/>
      <c r="V1" s="15"/>
      <c r="W1" s="14"/>
      <c r="X1" s="63"/>
      <c r="Y1" s="63"/>
      <c r="Z1" s="63"/>
      <c r="AA1" s="63"/>
      <c r="AB1" s="63"/>
      <c r="AC1" s="63"/>
      <c r="AD1" s="63"/>
      <c r="AE1" s="63"/>
      <c r="AF1" s="63"/>
      <c r="AG1" s="63"/>
    </row>
    <row r="2" spans="1:33" x14ac:dyDescent="0.2">
      <c r="A2" s="37"/>
      <c r="B2" s="47"/>
      <c r="C2" s="38" t="s">
        <v>245</v>
      </c>
      <c r="D2" s="18"/>
      <c r="E2" s="18"/>
      <c r="F2" s="15"/>
      <c r="G2" s="16"/>
      <c r="H2" s="39"/>
      <c r="I2" s="16"/>
      <c r="J2" s="14"/>
      <c r="K2" s="16"/>
      <c r="L2" s="14"/>
      <c r="M2" s="16"/>
      <c r="N2" s="14"/>
      <c r="O2" s="16"/>
      <c r="P2" s="40" t="s">
        <v>258</v>
      </c>
      <c r="Q2" s="15"/>
      <c r="R2" s="15"/>
      <c r="S2" s="15"/>
      <c r="T2" s="15"/>
      <c r="U2" s="15"/>
      <c r="V2" s="15"/>
      <c r="W2" s="14"/>
      <c r="X2" s="63"/>
      <c r="Y2" s="63"/>
      <c r="Z2" s="63"/>
      <c r="AA2" s="63"/>
      <c r="AB2" s="63"/>
      <c r="AC2" s="63"/>
      <c r="AD2" s="63"/>
      <c r="AE2" s="63"/>
      <c r="AF2" s="63"/>
      <c r="AG2" s="63"/>
    </row>
    <row r="3" spans="1:33" x14ac:dyDescent="0.2">
      <c r="A3" s="37"/>
      <c r="B3" s="47"/>
      <c r="C3" s="39"/>
      <c r="D3" s="14"/>
      <c r="E3" s="14"/>
      <c r="F3" s="15"/>
      <c r="G3" s="16"/>
      <c r="H3" s="39"/>
      <c r="I3" s="16"/>
      <c r="J3" s="14"/>
      <c r="K3" s="16"/>
      <c r="L3" s="14"/>
      <c r="M3" s="16"/>
      <c r="N3" s="14"/>
      <c r="O3" s="16"/>
      <c r="P3" s="40" t="s">
        <v>259</v>
      </c>
      <c r="Q3" s="15"/>
      <c r="R3" s="15"/>
      <c r="S3" s="15"/>
      <c r="T3" s="15"/>
      <c r="U3" s="15"/>
      <c r="V3" s="15"/>
      <c r="W3" s="14"/>
      <c r="X3" s="63"/>
      <c r="Y3" s="63"/>
      <c r="Z3" s="63"/>
      <c r="AA3" s="63"/>
      <c r="AB3" s="63"/>
      <c r="AC3" s="63"/>
      <c r="AD3" s="63"/>
      <c r="AE3" s="63"/>
      <c r="AF3" s="63"/>
      <c r="AG3" s="63"/>
    </row>
    <row r="4" spans="1:33" s="29" customFormat="1" ht="23.25" thickBot="1" x14ac:dyDescent="0.25">
      <c r="A4" s="51" t="s">
        <v>265</v>
      </c>
      <c r="B4" s="49" t="s">
        <v>0</v>
      </c>
      <c r="C4" s="41" t="s">
        <v>242</v>
      </c>
      <c r="D4" s="24" t="s">
        <v>256</v>
      </c>
      <c r="E4" s="24" t="s">
        <v>251</v>
      </c>
      <c r="F4" s="27" t="s">
        <v>243</v>
      </c>
      <c r="G4" s="24" t="s">
        <v>246</v>
      </c>
      <c r="H4" s="41" t="s">
        <v>260</v>
      </c>
      <c r="I4" s="24" t="s">
        <v>247</v>
      </c>
      <c r="J4" s="24" t="s">
        <v>261</v>
      </c>
      <c r="K4" s="24" t="s">
        <v>248</v>
      </c>
      <c r="L4" s="24" t="s">
        <v>262</v>
      </c>
      <c r="M4" s="24" t="s">
        <v>249</v>
      </c>
      <c r="N4" s="24" t="s">
        <v>263</v>
      </c>
      <c r="O4" s="24" t="s">
        <v>250</v>
      </c>
      <c r="P4" s="41" t="s">
        <v>264</v>
      </c>
      <c r="Q4" s="24" t="s">
        <v>252</v>
      </c>
      <c r="R4" s="24" t="s">
        <v>253</v>
      </c>
      <c r="S4" s="24" t="s">
        <v>254</v>
      </c>
      <c r="T4" s="24" t="s">
        <v>37</v>
      </c>
      <c r="U4" s="24" t="s">
        <v>268</v>
      </c>
      <c r="V4" s="24" t="s">
        <v>269</v>
      </c>
      <c r="W4" s="24" t="s">
        <v>255</v>
      </c>
      <c r="X4" s="89" t="s">
        <v>1559</v>
      </c>
      <c r="Y4" s="89" t="s">
        <v>1560</v>
      </c>
      <c r="Z4" s="89" t="s">
        <v>1561</v>
      </c>
      <c r="AA4" s="89" t="s">
        <v>1562</v>
      </c>
      <c r="AB4" s="89" t="s">
        <v>1563</v>
      </c>
      <c r="AC4" s="89" t="s">
        <v>1564</v>
      </c>
      <c r="AD4" s="89" t="s">
        <v>1565</v>
      </c>
      <c r="AE4" s="89" t="s">
        <v>1600</v>
      </c>
      <c r="AF4" s="89" t="s">
        <v>1566</v>
      </c>
      <c r="AG4" s="89" t="s">
        <v>1601</v>
      </c>
    </row>
    <row r="5" spans="1:33" ht="67.5" x14ac:dyDescent="0.2">
      <c r="A5" s="35" t="s">
        <v>43</v>
      </c>
      <c r="B5" s="30" t="s">
        <v>45</v>
      </c>
      <c r="C5" s="30" t="s">
        <v>266</v>
      </c>
      <c r="D5" s="13" t="s">
        <v>267</v>
      </c>
      <c r="E5" s="33">
        <v>42277</v>
      </c>
      <c r="F5" s="31" t="s">
        <v>245</v>
      </c>
      <c r="G5" s="30" t="s">
        <v>270</v>
      </c>
      <c r="H5" s="13"/>
      <c r="I5" s="30" t="s">
        <v>271</v>
      </c>
      <c r="K5" s="30" t="s">
        <v>272</v>
      </c>
      <c r="Q5" s="31" t="s">
        <v>257</v>
      </c>
      <c r="R5" s="31" t="s">
        <v>258</v>
      </c>
      <c r="S5" s="31" t="s">
        <v>245</v>
      </c>
      <c r="T5" s="31" t="s">
        <v>245</v>
      </c>
      <c r="U5" s="31" t="s">
        <v>244</v>
      </c>
      <c r="V5" s="31" t="s">
        <v>245</v>
      </c>
      <c r="X5" s="90" t="s">
        <v>142</v>
      </c>
      <c r="Y5" s="90" t="s">
        <v>1602</v>
      </c>
      <c r="Z5" s="90" t="s">
        <v>1574</v>
      </c>
      <c r="AA5" s="90" t="s">
        <v>1603</v>
      </c>
      <c r="AB5" s="90" t="s">
        <v>1574</v>
      </c>
      <c r="AC5" s="90" t="s">
        <v>1604</v>
      </c>
      <c r="AD5" s="90"/>
      <c r="AE5" s="90"/>
      <c r="AF5" s="90"/>
      <c r="AG5" s="91"/>
    </row>
    <row r="6" spans="1:33" ht="67.5" x14ac:dyDescent="0.2">
      <c r="A6" s="36" t="s">
        <v>43</v>
      </c>
      <c r="B6" s="30" t="s">
        <v>46</v>
      </c>
      <c r="C6" s="30" t="s">
        <v>266</v>
      </c>
      <c r="D6" s="13" t="s">
        <v>267</v>
      </c>
      <c r="E6" s="33">
        <v>42277</v>
      </c>
      <c r="F6" s="31" t="s">
        <v>245</v>
      </c>
      <c r="G6" s="30" t="s">
        <v>270</v>
      </c>
      <c r="H6" s="13"/>
      <c r="I6" s="30" t="s">
        <v>271</v>
      </c>
      <c r="K6" s="30" t="s">
        <v>272</v>
      </c>
      <c r="Q6" s="31" t="s">
        <v>257</v>
      </c>
      <c r="R6" s="31" t="s">
        <v>258</v>
      </c>
      <c r="S6" s="31" t="s">
        <v>245</v>
      </c>
      <c r="T6" s="31" t="s">
        <v>245</v>
      </c>
      <c r="U6" s="31" t="s">
        <v>244</v>
      </c>
      <c r="V6" s="31" t="s">
        <v>245</v>
      </c>
      <c r="X6" s="90" t="s">
        <v>142</v>
      </c>
      <c r="Y6" s="90" t="s">
        <v>1602</v>
      </c>
      <c r="Z6" s="90" t="s">
        <v>1574</v>
      </c>
      <c r="AA6" s="90" t="s">
        <v>1604</v>
      </c>
      <c r="AB6" s="90"/>
      <c r="AC6" s="90"/>
      <c r="AD6" s="90"/>
      <c r="AE6" s="90"/>
      <c r="AF6" s="90"/>
      <c r="AG6" s="91"/>
    </row>
    <row r="7" spans="1:33" ht="56.25" x14ac:dyDescent="0.2">
      <c r="A7" s="35" t="s">
        <v>47</v>
      </c>
      <c r="B7" s="30" t="s">
        <v>55</v>
      </c>
      <c r="C7" s="30" t="s">
        <v>273</v>
      </c>
      <c r="D7" s="13" t="s">
        <v>278</v>
      </c>
      <c r="E7" s="33">
        <v>42338</v>
      </c>
      <c r="F7" s="31" t="s">
        <v>245</v>
      </c>
      <c r="G7" s="30" t="s">
        <v>279</v>
      </c>
      <c r="H7" s="13"/>
      <c r="Q7" s="31" t="s">
        <v>257</v>
      </c>
      <c r="R7" s="31" t="s">
        <v>259</v>
      </c>
      <c r="S7" s="31" t="s">
        <v>245</v>
      </c>
      <c r="T7" s="31" t="s">
        <v>245</v>
      </c>
      <c r="U7" s="31" t="s">
        <v>244</v>
      </c>
      <c r="V7" s="31" t="s">
        <v>245</v>
      </c>
      <c r="X7" s="90" t="s">
        <v>142</v>
      </c>
      <c r="Y7" s="90" t="s">
        <v>1605</v>
      </c>
      <c r="Z7" s="90"/>
      <c r="AA7" s="90"/>
      <c r="AB7" s="90"/>
      <c r="AC7" s="90"/>
      <c r="AD7" s="90"/>
      <c r="AE7" s="90"/>
      <c r="AF7" s="90"/>
      <c r="AG7" s="91"/>
    </row>
    <row r="8" spans="1:33" ht="56.25" x14ac:dyDescent="0.2">
      <c r="A8" s="36" t="s">
        <v>47</v>
      </c>
      <c r="B8" s="30" t="s">
        <v>55</v>
      </c>
      <c r="C8" s="30" t="s">
        <v>274</v>
      </c>
      <c r="D8" s="13" t="s">
        <v>278</v>
      </c>
      <c r="E8" s="33">
        <v>42338</v>
      </c>
      <c r="F8" s="31" t="s">
        <v>245</v>
      </c>
      <c r="G8" s="30" t="s">
        <v>280</v>
      </c>
      <c r="H8" s="13"/>
      <c r="Q8" s="31" t="s">
        <v>257</v>
      </c>
      <c r="R8" s="31" t="s">
        <v>259</v>
      </c>
      <c r="S8" s="31" t="s">
        <v>245</v>
      </c>
      <c r="T8" s="31" t="s">
        <v>245</v>
      </c>
      <c r="U8" s="31" t="s">
        <v>244</v>
      </c>
      <c r="V8" s="31" t="s">
        <v>245</v>
      </c>
      <c r="X8" s="90" t="s">
        <v>142</v>
      </c>
      <c r="Y8" s="90" t="s">
        <v>1605</v>
      </c>
      <c r="Z8" s="90"/>
      <c r="AA8" s="90"/>
      <c r="AB8" s="90"/>
      <c r="AC8" s="90"/>
      <c r="AD8" s="90"/>
      <c r="AE8" s="90"/>
      <c r="AF8" s="90"/>
      <c r="AG8" s="91"/>
    </row>
    <row r="9" spans="1:33" ht="56.25" x14ac:dyDescent="0.2">
      <c r="A9" s="35" t="s">
        <v>47</v>
      </c>
      <c r="B9" s="30" t="s">
        <v>56</v>
      </c>
      <c r="C9" s="30" t="s">
        <v>275</v>
      </c>
      <c r="D9" s="13" t="s">
        <v>278</v>
      </c>
      <c r="E9" s="33">
        <v>42338</v>
      </c>
      <c r="F9" s="31" t="s">
        <v>245</v>
      </c>
      <c r="G9" s="30" t="s">
        <v>281</v>
      </c>
      <c r="H9" s="13"/>
      <c r="Q9" s="31" t="s">
        <v>257</v>
      </c>
      <c r="R9" s="31" t="s">
        <v>259</v>
      </c>
      <c r="S9" s="31" t="s">
        <v>245</v>
      </c>
      <c r="T9" s="31" t="s">
        <v>245</v>
      </c>
      <c r="U9" s="31" t="s">
        <v>244</v>
      </c>
      <c r="V9" s="31" t="s">
        <v>245</v>
      </c>
      <c r="X9" s="90" t="s">
        <v>142</v>
      </c>
      <c r="Y9" s="90" t="s">
        <v>1605</v>
      </c>
      <c r="Z9" s="90"/>
      <c r="AA9" s="90"/>
      <c r="AB9" s="90"/>
      <c r="AC9" s="90"/>
      <c r="AD9" s="90"/>
      <c r="AE9" s="90"/>
      <c r="AF9" s="90"/>
      <c r="AG9" s="91"/>
    </row>
    <row r="10" spans="1:33" ht="56.25" x14ac:dyDescent="0.2">
      <c r="A10" s="36" t="s">
        <v>47</v>
      </c>
      <c r="B10" s="30" t="s">
        <v>57</v>
      </c>
      <c r="C10" s="30" t="s">
        <v>276</v>
      </c>
      <c r="D10" s="13" t="s">
        <v>278</v>
      </c>
      <c r="E10" s="33">
        <v>42338</v>
      </c>
      <c r="F10" s="31" t="s">
        <v>245</v>
      </c>
      <c r="G10" s="30" t="s">
        <v>282</v>
      </c>
      <c r="H10" s="13"/>
      <c r="Q10" s="31" t="s">
        <v>257</v>
      </c>
      <c r="R10" s="31" t="s">
        <v>259</v>
      </c>
      <c r="S10" s="31" t="s">
        <v>245</v>
      </c>
      <c r="T10" s="31" t="s">
        <v>245</v>
      </c>
      <c r="U10" s="31" t="s">
        <v>244</v>
      </c>
      <c r="V10" s="31" t="s">
        <v>245</v>
      </c>
      <c r="X10" s="90" t="s">
        <v>142</v>
      </c>
      <c r="Y10" s="90" t="s">
        <v>1605</v>
      </c>
      <c r="Z10" s="90" t="s">
        <v>1574</v>
      </c>
      <c r="AA10" s="90" t="s">
        <v>1606</v>
      </c>
      <c r="AB10" s="90"/>
      <c r="AC10" s="90"/>
      <c r="AD10" s="90"/>
      <c r="AE10" s="90"/>
      <c r="AF10" s="90"/>
      <c r="AG10" s="91"/>
    </row>
    <row r="11" spans="1:33" ht="56.25" x14ac:dyDescent="0.2">
      <c r="A11" s="35" t="s">
        <v>47</v>
      </c>
      <c r="B11" s="30" t="s">
        <v>57</v>
      </c>
      <c r="C11" s="30" t="s">
        <v>277</v>
      </c>
      <c r="D11" s="13" t="s">
        <v>278</v>
      </c>
      <c r="E11" s="33">
        <v>42338</v>
      </c>
      <c r="F11" s="31" t="s">
        <v>245</v>
      </c>
      <c r="G11" s="30" t="s">
        <v>283</v>
      </c>
      <c r="H11" s="13"/>
      <c r="Q11" s="31" t="s">
        <v>257</v>
      </c>
      <c r="R11" s="31" t="s">
        <v>259</v>
      </c>
      <c r="S11" s="31" t="s">
        <v>245</v>
      </c>
      <c r="T11" s="31" t="s">
        <v>245</v>
      </c>
      <c r="U11" s="31" t="s">
        <v>244</v>
      </c>
      <c r="V11" s="31" t="s">
        <v>245</v>
      </c>
      <c r="X11" s="90" t="s">
        <v>142</v>
      </c>
      <c r="Y11" s="90" t="s">
        <v>1605</v>
      </c>
      <c r="Z11" s="90" t="s">
        <v>1574</v>
      </c>
      <c r="AA11" s="90" t="s">
        <v>1606</v>
      </c>
      <c r="AB11" s="90"/>
      <c r="AC11" s="90"/>
      <c r="AD11" s="90"/>
      <c r="AE11" s="90"/>
      <c r="AF11" s="90"/>
      <c r="AG11" s="91"/>
    </row>
    <row r="12" spans="1:33" ht="56.25" x14ac:dyDescent="0.2">
      <c r="A12" s="36" t="s">
        <v>47</v>
      </c>
      <c r="B12" s="30" t="s">
        <v>1102</v>
      </c>
      <c r="C12" s="30" t="s">
        <v>284</v>
      </c>
      <c r="D12" s="13" t="s">
        <v>285</v>
      </c>
      <c r="E12" s="33">
        <v>42216</v>
      </c>
      <c r="F12" s="31" t="s">
        <v>245</v>
      </c>
      <c r="G12" s="30" t="s">
        <v>286</v>
      </c>
      <c r="H12" s="13"/>
      <c r="I12" s="30" t="s">
        <v>287</v>
      </c>
      <c r="K12" s="30" t="s">
        <v>288</v>
      </c>
      <c r="Q12" s="31" t="s">
        <v>257</v>
      </c>
      <c r="R12" s="31" t="s">
        <v>259</v>
      </c>
      <c r="S12" s="31" t="s">
        <v>245</v>
      </c>
      <c r="T12" s="31" t="s">
        <v>244</v>
      </c>
      <c r="U12" s="31" t="s">
        <v>244</v>
      </c>
      <c r="V12" s="31" t="s">
        <v>245</v>
      </c>
      <c r="X12" s="90" t="s">
        <v>1574</v>
      </c>
      <c r="Y12" s="90" t="s">
        <v>1607</v>
      </c>
      <c r="Z12" s="90" t="s">
        <v>1574</v>
      </c>
      <c r="AA12" s="90" t="s">
        <v>1608</v>
      </c>
      <c r="AB12" s="90" t="s">
        <v>142</v>
      </c>
      <c r="AC12" s="90" t="s">
        <v>1605</v>
      </c>
      <c r="AD12" s="90"/>
      <c r="AE12" s="90"/>
      <c r="AF12" s="90"/>
      <c r="AG12" s="91"/>
    </row>
    <row r="13" spans="1:33" ht="33.75" x14ac:dyDescent="0.2">
      <c r="A13" s="35" t="s">
        <v>47</v>
      </c>
      <c r="B13" s="30" t="s">
        <v>50</v>
      </c>
      <c r="C13" s="30" t="s">
        <v>1103</v>
      </c>
      <c r="D13" s="13" t="s">
        <v>285</v>
      </c>
      <c r="E13" s="33">
        <v>42216</v>
      </c>
      <c r="F13" s="31" t="s">
        <v>244</v>
      </c>
      <c r="G13" s="30" t="s">
        <v>1104</v>
      </c>
      <c r="H13" s="13"/>
      <c r="I13" s="30" t="s">
        <v>1105</v>
      </c>
      <c r="K13" s="30" t="s">
        <v>1106</v>
      </c>
      <c r="M13" s="30" t="s">
        <v>1107</v>
      </c>
      <c r="Q13" s="31" t="s">
        <v>257</v>
      </c>
      <c r="R13" s="31" t="s">
        <v>258</v>
      </c>
      <c r="S13" s="31" t="s">
        <v>245</v>
      </c>
      <c r="T13" s="31" t="s">
        <v>244</v>
      </c>
      <c r="U13" s="31" t="s">
        <v>244</v>
      </c>
      <c r="V13" s="31" t="s">
        <v>245</v>
      </c>
      <c r="X13" s="90" t="s">
        <v>1574</v>
      </c>
      <c r="Y13" s="90" t="s">
        <v>1609</v>
      </c>
      <c r="Z13" s="90"/>
      <c r="AA13" s="90"/>
      <c r="AB13" s="90"/>
      <c r="AC13" s="90"/>
      <c r="AD13" s="90"/>
      <c r="AE13" s="90"/>
      <c r="AF13" s="90"/>
      <c r="AG13" s="91"/>
    </row>
    <row r="14" spans="1:33" ht="45" x14ac:dyDescent="0.2">
      <c r="A14" s="36" t="s">
        <v>47</v>
      </c>
      <c r="B14" s="30" t="s">
        <v>51</v>
      </c>
      <c r="C14" s="30" t="s">
        <v>289</v>
      </c>
      <c r="D14" s="13" t="s">
        <v>285</v>
      </c>
      <c r="E14" s="33">
        <v>75180</v>
      </c>
      <c r="F14" s="31" t="s">
        <v>245</v>
      </c>
      <c r="G14" s="30" t="s">
        <v>1108</v>
      </c>
      <c r="H14" s="13"/>
      <c r="I14" s="30" t="s">
        <v>1109</v>
      </c>
      <c r="Q14" s="31" t="s">
        <v>257</v>
      </c>
      <c r="R14" s="31" t="s">
        <v>258</v>
      </c>
      <c r="S14" s="31" t="s">
        <v>245</v>
      </c>
      <c r="T14" s="31" t="s">
        <v>244</v>
      </c>
      <c r="U14" s="31" t="s">
        <v>244</v>
      </c>
      <c r="V14" s="31" t="s">
        <v>245</v>
      </c>
      <c r="X14" s="90" t="s">
        <v>1574</v>
      </c>
      <c r="Y14" s="90" t="s">
        <v>1610</v>
      </c>
      <c r="Z14" s="90"/>
      <c r="AA14" s="90"/>
      <c r="AB14" s="90"/>
      <c r="AC14" s="90"/>
      <c r="AD14" s="90"/>
      <c r="AE14" s="90"/>
      <c r="AF14" s="90"/>
      <c r="AG14" s="91"/>
    </row>
    <row r="15" spans="1:33" ht="45" x14ac:dyDescent="0.2">
      <c r="A15" s="35" t="s">
        <v>47</v>
      </c>
      <c r="B15" s="30" t="s">
        <v>51</v>
      </c>
      <c r="C15" s="30" t="s">
        <v>290</v>
      </c>
      <c r="D15" s="13" t="s">
        <v>285</v>
      </c>
      <c r="E15" s="33">
        <v>42308</v>
      </c>
      <c r="F15" s="31" t="s">
        <v>245</v>
      </c>
      <c r="G15" s="30" t="s">
        <v>1110</v>
      </c>
      <c r="H15" s="13"/>
      <c r="I15" s="30" t="s">
        <v>1111</v>
      </c>
      <c r="Q15" s="31" t="s">
        <v>257</v>
      </c>
      <c r="R15" s="31" t="s">
        <v>258</v>
      </c>
      <c r="S15" s="31" t="s">
        <v>245</v>
      </c>
      <c r="T15" s="31" t="s">
        <v>244</v>
      </c>
      <c r="U15" s="31" t="s">
        <v>244</v>
      </c>
      <c r="V15" s="31" t="s">
        <v>245</v>
      </c>
      <c r="X15" s="90" t="s">
        <v>1574</v>
      </c>
      <c r="Y15" s="90" t="s">
        <v>1610</v>
      </c>
      <c r="Z15" s="90"/>
      <c r="AA15" s="90"/>
      <c r="AB15" s="90"/>
      <c r="AC15" s="90"/>
      <c r="AD15" s="90"/>
      <c r="AE15" s="90"/>
      <c r="AF15" s="90"/>
      <c r="AG15" s="91"/>
    </row>
    <row r="16" spans="1:33" ht="45" x14ac:dyDescent="0.2">
      <c r="A16" s="36" t="s">
        <v>47</v>
      </c>
      <c r="B16" s="30" t="s">
        <v>51</v>
      </c>
      <c r="C16" s="30" t="s">
        <v>291</v>
      </c>
      <c r="D16" s="13" t="s">
        <v>285</v>
      </c>
      <c r="E16" s="33">
        <v>42308</v>
      </c>
      <c r="F16" s="31" t="s">
        <v>245</v>
      </c>
      <c r="G16" s="30" t="s">
        <v>1112</v>
      </c>
      <c r="H16" s="13"/>
      <c r="I16" s="30" t="s">
        <v>1113</v>
      </c>
      <c r="Q16" s="31" t="s">
        <v>257</v>
      </c>
      <c r="R16" s="31" t="s">
        <v>258</v>
      </c>
      <c r="S16" s="31" t="s">
        <v>245</v>
      </c>
      <c r="T16" s="31" t="s">
        <v>244</v>
      </c>
      <c r="U16" s="31" t="s">
        <v>244</v>
      </c>
      <c r="V16" s="31" t="s">
        <v>245</v>
      </c>
      <c r="X16" s="90" t="s">
        <v>1574</v>
      </c>
      <c r="Y16" s="90" t="s">
        <v>1610</v>
      </c>
      <c r="Z16" s="90"/>
      <c r="AA16" s="90"/>
      <c r="AB16" s="90"/>
      <c r="AC16" s="90"/>
      <c r="AD16" s="90"/>
      <c r="AE16" s="90"/>
      <c r="AF16" s="90"/>
      <c r="AG16" s="91"/>
    </row>
    <row r="17" spans="1:33" ht="45" x14ac:dyDescent="0.2">
      <c r="A17" s="35" t="s">
        <v>47</v>
      </c>
      <c r="B17" s="30" t="s">
        <v>51</v>
      </c>
      <c r="C17" s="30" t="s">
        <v>292</v>
      </c>
      <c r="D17" s="13" t="s">
        <v>285</v>
      </c>
      <c r="E17" s="33">
        <v>42308</v>
      </c>
      <c r="F17" s="31" t="s">
        <v>245</v>
      </c>
      <c r="G17" s="30" t="s">
        <v>1114</v>
      </c>
      <c r="H17" s="13"/>
      <c r="I17" s="30" t="s">
        <v>1115</v>
      </c>
      <c r="Q17" s="31" t="s">
        <v>257</v>
      </c>
      <c r="R17" s="31" t="s">
        <v>258</v>
      </c>
      <c r="S17" s="31" t="s">
        <v>245</v>
      </c>
      <c r="T17" s="31" t="s">
        <v>244</v>
      </c>
      <c r="U17" s="31" t="s">
        <v>244</v>
      </c>
      <c r="V17" s="31" t="s">
        <v>245</v>
      </c>
      <c r="X17" s="90" t="s">
        <v>1574</v>
      </c>
      <c r="Y17" s="90" t="s">
        <v>1610</v>
      </c>
      <c r="Z17" s="90"/>
      <c r="AA17" s="90"/>
      <c r="AB17" s="90"/>
      <c r="AC17" s="90"/>
      <c r="AD17" s="90"/>
      <c r="AE17" s="90"/>
      <c r="AF17" s="90"/>
      <c r="AG17" s="91"/>
    </row>
    <row r="18" spans="1:33" ht="45" x14ac:dyDescent="0.2">
      <c r="A18" s="36" t="s">
        <v>47</v>
      </c>
      <c r="B18" s="30" t="s">
        <v>53</v>
      </c>
      <c r="C18" s="30" t="s">
        <v>293</v>
      </c>
      <c r="D18" s="31" t="s">
        <v>285</v>
      </c>
      <c r="E18" s="33">
        <v>42338</v>
      </c>
      <c r="F18" s="31" t="s">
        <v>245</v>
      </c>
      <c r="G18" s="30" t="s">
        <v>294</v>
      </c>
      <c r="H18" s="13"/>
      <c r="I18" s="30" t="s">
        <v>295</v>
      </c>
      <c r="J18" s="31"/>
      <c r="K18" s="34"/>
      <c r="L18" s="31"/>
      <c r="M18" s="34"/>
      <c r="N18" s="31"/>
      <c r="O18" s="34"/>
      <c r="Q18" s="31" t="s">
        <v>258</v>
      </c>
      <c r="R18" s="31" t="s">
        <v>257</v>
      </c>
      <c r="S18" s="31" t="s">
        <v>244</v>
      </c>
      <c r="T18" s="31" t="s">
        <v>245</v>
      </c>
      <c r="U18" s="31" t="s">
        <v>244</v>
      </c>
      <c r="V18" s="31" t="s">
        <v>245</v>
      </c>
      <c r="W18" s="31"/>
      <c r="X18" s="90" t="s">
        <v>1574</v>
      </c>
      <c r="Y18" s="90" t="s">
        <v>1611</v>
      </c>
      <c r="Z18" s="90" t="s">
        <v>1574</v>
      </c>
      <c r="AA18" s="90" t="s">
        <v>1612</v>
      </c>
      <c r="AB18" s="90"/>
      <c r="AC18" s="90"/>
      <c r="AD18" s="90"/>
      <c r="AE18" s="90"/>
      <c r="AF18" s="90"/>
      <c r="AG18" s="91"/>
    </row>
    <row r="19" spans="1:33" ht="33.75" x14ac:dyDescent="0.2">
      <c r="A19" s="35" t="s">
        <v>47</v>
      </c>
      <c r="B19" s="30" t="s">
        <v>1116</v>
      </c>
      <c r="C19" s="30" t="s">
        <v>296</v>
      </c>
      <c r="D19" s="31" t="s">
        <v>285</v>
      </c>
      <c r="E19" s="33">
        <v>42369</v>
      </c>
      <c r="F19" s="31" t="s">
        <v>245</v>
      </c>
      <c r="G19" s="30" t="s">
        <v>300</v>
      </c>
      <c r="H19" s="13"/>
      <c r="I19" s="30" t="s">
        <v>301</v>
      </c>
      <c r="J19" s="31"/>
      <c r="K19" s="34" t="s">
        <v>302</v>
      </c>
      <c r="L19" s="31"/>
      <c r="M19" s="34"/>
      <c r="N19" s="31"/>
      <c r="O19" s="34"/>
      <c r="Q19" s="31" t="s">
        <v>257</v>
      </c>
      <c r="R19" s="31" t="s">
        <v>258</v>
      </c>
      <c r="S19" s="31" t="s">
        <v>244</v>
      </c>
      <c r="T19" s="31" t="s">
        <v>244</v>
      </c>
      <c r="U19" s="31" t="s">
        <v>244</v>
      </c>
      <c r="V19" s="31" t="s">
        <v>245</v>
      </c>
      <c r="W19" s="31"/>
      <c r="X19" s="90"/>
      <c r="Y19" s="90"/>
      <c r="Z19" s="90"/>
      <c r="AA19" s="90"/>
      <c r="AB19" s="90"/>
      <c r="AC19" s="90"/>
      <c r="AD19" s="90"/>
      <c r="AE19" s="90"/>
      <c r="AF19" s="90"/>
      <c r="AG19" s="91"/>
    </row>
    <row r="20" spans="1:33" ht="33.75" x14ac:dyDescent="0.2">
      <c r="A20" s="36" t="s">
        <v>47</v>
      </c>
      <c r="B20" s="30" t="s">
        <v>1116</v>
      </c>
      <c r="C20" s="30" t="s">
        <v>297</v>
      </c>
      <c r="D20" s="31" t="s">
        <v>285</v>
      </c>
      <c r="E20" s="33">
        <v>42369</v>
      </c>
      <c r="F20" s="31" t="s">
        <v>245</v>
      </c>
      <c r="G20" s="30" t="s">
        <v>1117</v>
      </c>
      <c r="H20" s="13"/>
      <c r="I20" s="30" t="s">
        <v>1118</v>
      </c>
      <c r="J20" s="31"/>
      <c r="K20" s="34" t="s">
        <v>302</v>
      </c>
      <c r="L20" s="31"/>
      <c r="M20" s="34"/>
      <c r="N20" s="31"/>
      <c r="O20" s="34"/>
      <c r="Q20" s="31" t="s">
        <v>257</v>
      </c>
      <c r="R20" s="31" t="s">
        <v>258</v>
      </c>
      <c r="S20" s="31" t="s">
        <v>244</v>
      </c>
      <c r="T20" s="31" t="s">
        <v>244</v>
      </c>
      <c r="U20" s="31" t="s">
        <v>244</v>
      </c>
      <c r="V20" s="31" t="s">
        <v>245</v>
      </c>
      <c r="W20" s="31"/>
      <c r="X20" s="90"/>
      <c r="Y20" s="90"/>
      <c r="Z20" s="90"/>
      <c r="AA20" s="90"/>
      <c r="AB20" s="90"/>
      <c r="AC20" s="90"/>
      <c r="AD20" s="90"/>
      <c r="AE20" s="90"/>
      <c r="AF20" s="90"/>
      <c r="AG20" s="91"/>
    </row>
    <row r="21" spans="1:33" ht="22.5" x14ac:dyDescent="0.2">
      <c r="A21" s="35" t="s">
        <v>47</v>
      </c>
      <c r="B21" s="30" t="s">
        <v>1116</v>
      </c>
      <c r="C21" s="30" t="s">
        <v>298</v>
      </c>
      <c r="D21" s="31" t="s">
        <v>285</v>
      </c>
      <c r="E21" s="33">
        <v>42369</v>
      </c>
      <c r="F21" s="31" t="s">
        <v>245</v>
      </c>
      <c r="G21" s="30" t="s">
        <v>1119</v>
      </c>
      <c r="H21" s="13"/>
      <c r="I21" s="30" t="s">
        <v>1120</v>
      </c>
      <c r="J21" s="31"/>
      <c r="K21" s="34" t="s">
        <v>302</v>
      </c>
      <c r="L21" s="31"/>
      <c r="M21" s="34"/>
      <c r="N21" s="31"/>
      <c r="O21" s="34"/>
      <c r="Q21" s="31" t="s">
        <v>257</v>
      </c>
      <c r="R21" s="31" t="s">
        <v>258</v>
      </c>
      <c r="S21" s="31" t="s">
        <v>244</v>
      </c>
      <c r="T21" s="31" t="s">
        <v>244</v>
      </c>
      <c r="U21" s="31" t="s">
        <v>244</v>
      </c>
      <c r="V21" s="31" t="s">
        <v>245</v>
      </c>
      <c r="W21" s="31"/>
      <c r="X21" s="90"/>
      <c r="Y21" s="90"/>
      <c r="Z21" s="90"/>
      <c r="AA21" s="90"/>
      <c r="AB21" s="90"/>
      <c r="AC21" s="90"/>
      <c r="AD21" s="90"/>
      <c r="AE21" s="90"/>
      <c r="AF21" s="90"/>
      <c r="AG21" s="91"/>
    </row>
    <row r="22" spans="1:33" ht="33.75" x14ac:dyDescent="0.2">
      <c r="A22" s="36" t="s">
        <v>47</v>
      </c>
      <c r="B22" s="30" t="s">
        <v>1116</v>
      </c>
      <c r="C22" s="30" t="s">
        <v>299</v>
      </c>
      <c r="D22" s="31" t="s">
        <v>285</v>
      </c>
      <c r="E22" s="33">
        <v>42369</v>
      </c>
      <c r="F22" s="31" t="s">
        <v>245</v>
      </c>
      <c r="G22" s="30" t="s">
        <v>1121</v>
      </c>
      <c r="H22" s="13"/>
      <c r="I22" s="30" t="s">
        <v>1122</v>
      </c>
      <c r="J22" s="31"/>
      <c r="K22" s="30" t="s">
        <v>302</v>
      </c>
      <c r="L22" s="31"/>
      <c r="M22" s="34"/>
      <c r="N22" s="31"/>
      <c r="O22" s="34"/>
      <c r="Q22" s="31" t="s">
        <v>257</v>
      </c>
      <c r="R22" s="31" t="s">
        <v>258</v>
      </c>
      <c r="S22" s="31" t="s">
        <v>244</v>
      </c>
      <c r="T22" s="31" t="s">
        <v>244</v>
      </c>
      <c r="U22" s="31" t="s">
        <v>244</v>
      </c>
      <c r="V22" s="31" t="s">
        <v>245</v>
      </c>
      <c r="W22" s="31"/>
      <c r="X22" s="90"/>
      <c r="Y22" s="90"/>
      <c r="Z22" s="90"/>
      <c r="AA22" s="90"/>
      <c r="AB22" s="90"/>
      <c r="AC22" s="90"/>
      <c r="AD22" s="90"/>
      <c r="AE22" s="90"/>
      <c r="AF22" s="90"/>
      <c r="AG22" s="91"/>
    </row>
    <row r="23" spans="1:33" ht="33.75" x14ac:dyDescent="0.2">
      <c r="A23" s="35" t="s">
        <v>304</v>
      </c>
      <c r="B23" s="30" t="s">
        <v>60</v>
      </c>
      <c r="C23" s="30" t="s">
        <v>303</v>
      </c>
      <c r="D23" s="31" t="s">
        <v>267</v>
      </c>
      <c r="E23" s="33">
        <v>42247</v>
      </c>
      <c r="F23" s="31" t="s">
        <v>245</v>
      </c>
      <c r="G23" s="30" t="s">
        <v>305</v>
      </c>
      <c r="H23" s="13"/>
      <c r="I23" s="30" t="s">
        <v>306</v>
      </c>
      <c r="J23" s="31"/>
      <c r="L23" s="31"/>
      <c r="N23" s="31"/>
      <c r="O23" s="34"/>
      <c r="Q23" s="31" t="s">
        <v>257</v>
      </c>
      <c r="R23" s="31" t="s">
        <v>257</v>
      </c>
      <c r="S23" s="31" t="s">
        <v>244</v>
      </c>
      <c r="T23" s="31" t="s">
        <v>245</v>
      </c>
      <c r="U23" s="31" t="s">
        <v>244</v>
      </c>
      <c r="V23" s="31" t="s">
        <v>245</v>
      </c>
      <c r="W23" s="31" t="s">
        <v>308</v>
      </c>
      <c r="X23" s="90"/>
      <c r="Y23" s="90"/>
      <c r="Z23" s="90"/>
      <c r="AA23" s="90"/>
      <c r="AB23" s="90"/>
      <c r="AC23" s="90"/>
      <c r="AD23" s="90"/>
      <c r="AE23" s="90"/>
      <c r="AF23" s="90"/>
      <c r="AG23" s="91"/>
    </row>
    <row r="24" spans="1:33" ht="56.25" x14ac:dyDescent="0.2">
      <c r="A24" s="36" t="s">
        <v>304</v>
      </c>
      <c r="B24" s="30" t="s">
        <v>61</v>
      </c>
      <c r="C24" s="30" t="s">
        <v>303</v>
      </c>
      <c r="D24" s="31" t="s">
        <v>267</v>
      </c>
      <c r="E24" s="33">
        <v>42308</v>
      </c>
      <c r="F24" s="31" t="s">
        <v>244</v>
      </c>
      <c r="G24" s="30" t="s">
        <v>1123</v>
      </c>
      <c r="H24" s="13"/>
      <c r="I24" s="30" t="s">
        <v>1124</v>
      </c>
      <c r="J24" s="31"/>
      <c r="K24" s="30" t="s">
        <v>307</v>
      </c>
      <c r="L24" s="31"/>
      <c r="N24" s="31"/>
      <c r="O24" s="34"/>
      <c r="Q24" s="31" t="s">
        <v>257</v>
      </c>
      <c r="R24" s="31" t="s">
        <v>257</v>
      </c>
      <c r="S24" s="31" t="s">
        <v>244</v>
      </c>
      <c r="T24" s="31" t="s">
        <v>245</v>
      </c>
      <c r="U24" s="31" t="s">
        <v>244</v>
      </c>
      <c r="V24" s="31" t="s">
        <v>245</v>
      </c>
      <c r="W24" s="31" t="s">
        <v>308</v>
      </c>
      <c r="X24" s="90" t="s">
        <v>1574</v>
      </c>
      <c r="Y24" s="90" t="s">
        <v>1613</v>
      </c>
      <c r="Z24" s="90"/>
      <c r="AA24" s="90"/>
      <c r="AB24" s="90"/>
      <c r="AC24" s="90"/>
      <c r="AD24" s="90"/>
      <c r="AE24" s="90"/>
      <c r="AF24" s="90"/>
      <c r="AG24" s="91"/>
    </row>
    <row r="25" spans="1:33" ht="45" x14ac:dyDescent="0.2">
      <c r="A25" s="35" t="s">
        <v>304</v>
      </c>
      <c r="B25" s="30" t="s">
        <v>63</v>
      </c>
      <c r="C25" s="30" t="s">
        <v>309</v>
      </c>
      <c r="D25" s="31" t="s">
        <v>267</v>
      </c>
      <c r="E25" s="33">
        <v>42308</v>
      </c>
      <c r="F25" s="31" t="s">
        <v>245</v>
      </c>
      <c r="G25" s="30" t="s">
        <v>312</v>
      </c>
      <c r="H25" s="13"/>
      <c r="I25" s="34"/>
      <c r="J25" s="31"/>
      <c r="K25" s="34"/>
      <c r="L25" s="31"/>
      <c r="M25" s="34"/>
      <c r="N25" s="31"/>
      <c r="O25" s="34"/>
      <c r="Q25" s="31" t="s">
        <v>259</v>
      </c>
      <c r="R25" s="31" t="s">
        <v>259</v>
      </c>
      <c r="S25" s="31" t="s">
        <v>244</v>
      </c>
      <c r="T25" s="31" t="s">
        <v>245</v>
      </c>
      <c r="U25" s="31" t="s">
        <v>244</v>
      </c>
      <c r="V25" s="31" t="s">
        <v>245</v>
      </c>
      <c r="W25" s="31" t="s">
        <v>308</v>
      </c>
      <c r="X25" s="90"/>
      <c r="Y25" s="90"/>
      <c r="Z25" s="90"/>
      <c r="AA25" s="90"/>
      <c r="AB25" s="90"/>
      <c r="AC25" s="90"/>
      <c r="AD25" s="90"/>
      <c r="AE25" s="90"/>
      <c r="AF25" s="90"/>
      <c r="AG25" s="91"/>
    </row>
    <row r="26" spans="1:33" ht="33.75" x14ac:dyDescent="0.2">
      <c r="A26" s="36" t="s">
        <v>304</v>
      </c>
      <c r="B26" s="30" t="s">
        <v>63</v>
      </c>
      <c r="C26" s="30" t="s">
        <v>310</v>
      </c>
      <c r="D26" s="31" t="s">
        <v>267</v>
      </c>
      <c r="E26" s="33">
        <v>42323</v>
      </c>
      <c r="F26" s="31" t="s">
        <v>245</v>
      </c>
      <c r="G26" s="30" t="s">
        <v>313</v>
      </c>
      <c r="H26" s="13"/>
      <c r="I26" s="34"/>
      <c r="J26" s="31"/>
      <c r="K26" s="34"/>
      <c r="L26" s="31"/>
      <c r="M26" s="34"/>
      <c r="N26" s="31"/>
      <c r="O26" s="34"/>
      <c r="Q26" s="31" t="s">
        <v>259</v>
      </c>
      <c r="R26" s="31" t="s">
        <v>259</v>
      </c>
      <c r="S26" s="31" t="s">
        <v>244</v>
      </c>
      <c r="T26" s="31" t="s">
        <v>245</v>
      </c>
      <c r="U26" s="31" t="s">
        <v>244</v>
      </c>
      <c r="V26" s="31" t="s">
        <v>245</v>
      </c>
      <c r="W26" s="31" t="s">
        <v>308</v>
      </c>
      <c r="X26" s="90"/>
      <c r="Y26" s="90"/>
      <c r="Z26" s="90"/>
      <c r="AA26" s="90"/>
      <c r="AB26" s="90"/>
      <c r="AC26" s="90"/>
      <c r="AD26" s="90"/>
      <c r="AE26" s="90"/>
      <c r="AF26" s="90"/>
      <c r="AG26" s="91"/>
    </row>
    <row r="27" spans="1:33" ht="33.75" x14ac:dyDescent="0.2">
      <c r="A27" s="35" t="s">
        <v>304</v>
      </c>
      <c r="B27" s="30" t="s">
        <v>63</v>
      </c>
      <c r="C27" s="30" t="s">
        <v>311</v>
      </c>
      <c r="D27" s="31" t="s">
        <v>267</v>
      </c>
      <c r="E27" s="33">
        <v>42353</v>
      </c>
      <c r="F27" s="31" t="s">
        <v>245</v>
      </c>
      <c r="G27" s="30" t="s">
        <v>314</v>
      </c>
      <c r="H27" s="13"/>
      <c r="I27" s="34"/>
      <c r="J27" s="31"/>
      <c r="K27" s="34"/>
      <c r="L27" s="31"/>
      <c r="M27" s="34"/>
      <c r="N27" s="31"/>
      <c r="O27" s="34"/>
      <c r="Q27" s="31" t="s">
        <v>259</v>
      </c>
      <c r="R27" s="31" t="s">
        <v>259</v>
      </c>
      <c r="S27" s="31" t="s">
        <v>244</v>
      </c>
      <c r="T27" s="31" t="s">
        <v>245</v>
      </c>
      <c r="U27" s="31" t="s">
        <v>244</v>
      </c>
      <c r="V27" s="31" t="s">
        <v>245</v>
      </c>
      <c r="W27" s="31" t="s">
        <v>308</v>
      </c>
      <c r="X27" s="90"/>
      <c r="Y27" s="90"/>
      <c r="Z27" s="90"/>
      <c r="AA27" s="90"/>
      <c r="AB27" s="90"/>
      <c r="AC27" s="90"/>
      <c r="AD27" s="90"/>
      <c r="AE27" s="90"/>
      <c r="AF27" s="90"/>
      <c r="AG27" s="91"/>
    </row>
    <row r="28" spans="1:33" ht="90" x14ac:dyDescent="0.2">
      <c r="A28" s="36" t="s">
        <v>304</v>
      </c>
      <c r="B28" s="30" t="s">
        <v>65</v>
      </c>
      <c r="C28" s="30" t="s">
        <v>315</v>
      </c>
      <c r="D28" s="31" t="s">
        <v>267</v>
      </c>
      <c r="E28" s="33">
        <v>42277</v>
      </c>
      <c r="F28" s="31" t="s">
        <v>245</v>
      </c>
      <c r="G28" s="34" t="s">
        <v>317</v>
      </c>
      <c r="H28" s="13"/>
      <c r="I28" s="30" t="s">
        <v>318</v>
      </c>
      <c r="J28" s="31"/>
      <c r="K28" s="34"/>
      <c r="L28" s="31"/>
      <c r="M28" s="34"/>
      <c r="N28" s="31"/>
      <c r="O28" s="34"/>
      <c r="Q28" s="31" t="s">
        <v>258</v>
      </c>
      <c r="R28" s="31" t="s">
        <v>258</v>
      </c>
      <c r="S28" s="31" t="s">
        <v>244</v>
      </c>
      <c r="T28" s="31" t="s">
        <v>245</v>
      </c>
      <c r="U28" s="31" t="s">
        <v>244</v>
      </c>
      <c r="V28" s="31" t="s">
        <v>245</v>
      </c>
      <c r="W28" s="31" t="s">
        <v>319</v>
      </c>
      <c r="X28" s="90" t="s">
        <v>1574</v>
      </c>
      <c r="Y28" s="90" t="s">
        <v>1614</v>
      </c>
      <c r="Z28" s="90"/>
      <c r="AA28" s="90"/>
      <c r="AB28" s="90"/>
      <c r="AC28" s="90"/>
      <c r="AD28" s="90"/>
      <c r="AE28" s="90"/>
      <c r="AF28" s="90"/>
      <c r="AG28" s="91"/>
    </row>
    <row r="29" spans="1:33" ht="33.75" x14ac:dyDescent="0.2">
      <c r="A29" s="35" t="s">
        <v>304</v>
      </c>
      <c r="B29" s="30" t="s">
        <v>65</v>
      </c>
      <c r="C29" s="30" t="s">
        <v>316</v>
      </c>
      <c r="D29" s="31" t="s">
        <v>267</v>
      </c>
      <c r="E29" s="33">
        <v>42338</v>
      </c>
      <c r="F29" s="31" t="s">
        <v>245</v>
      </c>
      <c r="G29" s="34" t="s">
        <v>317</v>
      </c>
      <c r="H29" s="13"/>
      <c r="I29" s="30" t="s">
        <v>318</v>
      </c>
      <c r="J29" s="31"/>
      <c r="K29" s="34"/>
      <c r="L29" s="31"/>
      <c r="M29" s="34"/>
      <c r="N29" s="31"/>
      <c r="O29" s="34"/>
      <c r="Q29" s="31" t="s">
        <v>258</v>
      </c>
      <c r="R29" s="31" t="s">
        <v>258</v>
      </c>
      <c r="S29" s="31" t="s">
        <v>244</v>
      </c>
      <c r="T29" s="31" t="s">
        <v>245</v>
      </c>
      <c r="U29" s="31" t="s">
        <v>244</v>
      </c>
      <c r="V29" s="31" t="s">
        <v>245</v>
      </c>
      <c r="W29" s="31" t="s">
        <v>319</v>
      </c>
      <c r="X29" s="90"/>
      <c r="Y29" s="90"/>
      <c r="Z29" s="90"/>
      <c r="AA29" s="90"/>
      <c r="AB29" s="90"/>
      <c r="AC29" s="90"/>
      <c r="AD29" s="90"/>
      <c r="AE29" s="90"/>
      <c r="AF29" s="90"/>
      <c r="AG29" s="91"/>
    </row>
    <row r="30" spans="1:33" ht="45" x14ac:dyDescent="0.2">
      <c r="A30" s="36" t="s">
        <v>304</v>
      </c>
      <c r="B30" s="30" t="s">
        <v>67</v>
      </c>
      <c r="C30" s="30" t="s">
        <v>320</v>
      </c>
      <c r="D30" s="31" t="s">
        <v>267</v>
      </c>
      <c r="E30" s="33">
        <v>42353</v>
      </c>
      <c r="F30" s="31" t="s">
        <v>245</v>
      </c>
      <c r="G30" s="30" t="s">
        <v>322</v>
      </c>
      <c r="H30" s="13"/>
      <c r="I30" s="34"/>
      <c r="J30" s="31"/>
      <c r="K30" s="34"/>
      <c r="L30" s="31"/>
      <c r="M30" s="34"/>
      <c r="N30" s="31"/>
      <c r="O30" s="34"/>
      <c r="Q30" s="31" t="s">
        <v>258</v>
      </c>
      <c r="R30" s="31" t="s">
        <v>258</v>
      </c>
      <c r="S30" s="31" t="s">
        <v>244</v>
      </c>
      <c r="T30" s="31" t="s">
        <v>244</v>
      </c>
      <c r="U30" s="31" t="s">
        <v>244</v>
      </c>
      <c r="V30" s="31" t="s">
        <v>245</v>
      </c>
      <c r="W30" s="31" t="s">
        <v>319</v>
      </c>
      <c r="X30" s="90"/>
      <c r="Y30" s="90"/>
      <c r="Z30" s="90"/>
      <c r="AA30" s="90"/>
      <c r="AB30" s="90"/>
      <c r="AC30" s="90"/>
      <c r="AD30" s="90"/>
      <c r="AE30" s="90"/>
      <c r="AF30" s="90"/>
      <c r="AG30" s="91"/>
    </row>
    <row r="31" spans="1:33" ht="112.5" x14ac:dyDescent="0.2">
      <c r="A31" s="35" t="s">
        <v>304</v>
      </c>
      <c r="B31" s="30" t="s">
        <v>67</v>
      </c>
      <c r="C31" s="34" t="s">
        <v>321</v>
      </c>
      <c r="D31" s="31" t="s">
        <v>267</v>
      </c>
      <c r="E31" s="33">
        <v>42353</v>
      </c>
      <c r="F31" s="31" t="s">
        <v>245</v>
      </c>
      <c r="G31" s="30" t="s">
        <v>322</v>
      </c>
      <c r="H31" s="13"/>
      <c r="I31" s="34"/>
      <c r="J31" s="31"/>
      <c r="K31" s="34"/>
      <c r="L31" s="31"/>
      <c r="M31" s="34"/>
      <c r="N31" s="31"/>
      <c r="O31" s="34"/>
      <c r="Q31" s="31" t="s">
        <v>258</v>
      </c>
      <c r="R31" s="31" t="s">
        <v>258</v>
      </c>
      <c r="S31" s="31" t="s">
        <v>244</v>
      </c>
      <c r="T31" s="31" t="s">
        <v>244</v>
      </c>
      <c r="U31" s="31" t="s">
        <v>244</v>
      </c>
      <c r="V31" s="31" t="s">
        <v>245</v>
      </c>
      <c r="W31" s="31" t="s">
        <v>319</v>
      </c>
      <c r="X31" s="90" t="s">
        <v>142</v>
      </c>
      <c r="Y31" s="90" t="s">
        <v>1615</v>
      </c>
      <c r="Z31" s="90"/>
      <c r="AA31" s="90"/>
      <c r="AB31" s="90"/>
      <c r="AC31" s="90"/>
      <c r="AD31" s="90"/>
      <c r="AE31" s="90"/>
      <c r="AF31" s="90"/>
      <c r="AG31" s="91"/>
    </row>
    <row r="32" spans="1:33" ht="67.5" x14ac:dyDescent="0.2">
      <c r="A32" s="36" t="s">
        <v>304</v>
      </c>
      <c r="B32" s="30" t="s">
        <v>68</v>
      </c>
      <c r="C32" s="34" t="s">
        <v>321</v>
      </c>
      <c r="D32" s="31" t="s">
        <v>267</v>
      </c>
      <c r="E32" s="33">
        <v>42353</v>
      </c>
      <c r="F32" s="31" t="s">
        <v>245</v>
      </c>
      <c r="G32" s="30" t="s">
        <v>322</v>
      </c>
      <c r="H32" s="13"/>
      <c r="I32" s="30" t="s">
        <v>323</v>
      </c>
      <c r="J32" s="31"/>
      <c r="K32" s="34"/>
      <c r="L32" s="31"/>
      <c r="M32" s="34"/>
      <c r="N32" s="31"/>
      <c r="O32" s="34"/>
      <c r="Q32" s="31" t="s">
        <v>258</v>
      </c>
      <c r="R32" s="31" t="s">
        <v>258</v>
      </c>
      <c r="S32" s="31" t="s">
        <v>244</v>
      </c>
      <c r="T32" s="31" t="s">
        <v>244</v>
      </c>
      <c r="U32" s="31" t="s">
        <v>244</v>
      </c>
      <c r="V32" s="31" t="s">
        <v>245</v>
      </c>
      <c r="W32" s="31" t="s">
        <v>319</v>
      </c>
      <c r="X32" s="90" t="s">
        <v>1574</v>
      </c>
      <c r="Y32" s="90" t="s">
        <v>1616</v>
      </c>
      <c r="Z32" s="90"/>
      <c r="AA32" s="90"/>
      <c r="AB32" s="90"/>
      <c r="AC32" s="90"/>
      <c r="AD32" s="90"/>
      <c r="AE32" s="90"/>
      <c r="AF32" s="90"/>
      <c r="AG32" s="91"/>
    </row>
    <row r="33" spans="1:33" ht="56.25" x14ac:dyDescent="0.2">
      <c r="A33" s="35" t="s">
        <v>304</v>
      </c>
      <c r="B33" s="30" t="s">
        <v>70</v>
      </c>
      <c r="C33" s="30" t="s">
        <v>324</v>
      </c>
      <c r="D33" s="31" t="s">
        <v>267</v>
      </c>
      <c r="E33" s="33">
        <v>42308</v>
      </c>
      <c r="F33" s="31" t="s">
        <v>245</v>
      </c>
      <c r="G33" s="30" t="s">
        <v>327</v>
      </c>
      <c r="H33" s="13"/>
      <c r="I33" s="34"/>
      <c r="J33" s="31"/>
      <c r="K33" s="34"/>
      <c r="L33" s="31"/>
      <c r="M33" s="34"/>
      <c r="N33" s="31"/>
      <c r="O33" s="34"/>
      <c r="Q33" s="31" t="s">
        <v>257</v>
      </c>
      <c r="R33" s="31" t="s">
        <v>257</v>
      </c>
      <c r="S33" s="31" t="s">
        <v>244</v>
      </c>
      <c r="T33" s="31" t="s">
        <v>244</v>
      </c>
      <c r="U33" s="31" t="s">
        <v>244</v>
      </c>
      <c r="V33" s="31" t="s">
        <v>245</v>
      </c>
      <c r="W33" s="31" t="s">
        <v>330</v>
      </c>
      <c r="X33" s="90" t="s">
        <v>208</v>
      </c>
      <c r="Y33" s="90" t="s">
        <v>1617</v>
      </c>
      <c r="Z33" s="90" t="s">
        <v>28</v>
      </c>
      <c r="AA33" s="90" t="s">
        <v>1618</v>
      </c>
      <c r="AB33" s="90"/>
      <c r="AC33" s="90"/>
      <c r="AD33" s="90"/>
      <c r="AE33" s="90"/>
      <c r="AF33" s="90"/>
      <c r="AG33" s="91"/>
    </row>
    <row r="34" spans="1:33" ht="22.5" x14ac:dyDescent="0.2">
      <c r="A34" s="36" t="s">
        <v>304</v>
      </c>
      <c r="B34" s="30" t="s">
        <v>71</v>
      </c>
      <c r="C34" s="30" t="s">
        <v>325</v>
      </c>
      <c r="D34" s="31" t="s">
        <v>267</v>
      </c>
      <c r="E34" s="33">
        <v>42369</v>
      </c>
      <c r="F34" s="31" t="s">
        <v>244</v>
      </c>
      <c r="G34" s="30" t="s">
        <v>328</v>
      </c>
      <c r="H34" s="13"/>
      <c r="I34" s="34"/>
      <c r="J34" s="31"/>
      <c r="K34" s="34"/>
      <c r="L34" s="31"/>
      <c r="M34" s="34"/>
      <c r="N34" s="31"/>
      <c r="O34" s="34"/>
      <c r="Q34" s="31" t="s">
        <v>257</v>
      </c>
      <c r="R34" s="31" t="s">
        <v>257</v>
      </c>
      <c r="S34" s="31" t="s">
        <v>244</v>
      </c>
      <c r="T34" s="31" t="s">
        <v>244</v>
      </c>
      <c r="U34" s="31" t="s">
        <v>244</v>
      </c>
      <c r="V34" s="31" t="s">
        <v>245</v>
      </c>
      <c r="W34" s="31" t="s">
        <v>330</v>
      </c>
      <c r="X34" s="90"/>
      <c r="Y34" s="90"/>
      <c r="Z34" s="90"/>
      <c r="AA34" s="90"/>
      <c r="AB34" s="90"/>
      <c r="AC34" s="90"/>
      <c r="AD34" s="90"/>
      <c r="AE34" s="90"/>
      <c r="AF34" s="90"/>
      <c r="AG34" s="91"/>
    </row>
    <row r="35" spans="1:33" ht="56.25" x14ac:dyDescent="0.2">
      <c r="A35" s="35" t="s">
        <v>304</v>
      </c>
      <c r="B35" s="30" t="s">
        <v>72</v>
      </c>
      <c r="C35" s="30" t="s">
        <v>326</v>
      </c>
      <c r="D35" s="31" t="s">
        <v>267</v>
      </c>
      <c r="E35" s="33">
        <v>42323</v>
      </c>
      <c r="F35" s="31" t="s">
        <v>244</v>
      </c>
      <c r="G35" s="30" t="s">
        <v>329</v>
      </c>
      <c r="H35" s="13"/>
      <c r="I35" s="34"/>
      <c r="J35" s="31"/>
      <c r="K35" s="34"/>
      <c r="L35" s="31"/>
      <c r="M35" s="34"/>
      <c r="N35" s="31"/>
      <c r="O35" s="34"/>
      <c r="Q35" s="31" t="s">
        <v>257</v>
      </c>
      <c r="R35" s="31" t="s">
        <v>257</v>
      </c>
      <c r="S35" s="31" t="s">
        <v>244</v>
      </c>
      <c r="T35" s="31" t="s">
        <v>244</v>
      </c>
      <c r="U35" s="31" t="s">
        <v>244</v>
      </c>
      <c r="V35" s="31" t="s">
        <v>245</v>
      </c>
      <c r="W35" s="31" t="s">
        <v>330</v>
      </c>
      <c r="X35" s="90" t="s">
        <v>1</v>
      </c>
      <c r="Y35" s="90" t="s">
        <v>1619</v>
      </c>
      <c r="Z35" s="90"/>
      <c r="AA35" s="90"/>
      <c r="AB35" s="90"/>
      <c r="AC35" s="90"/>
      <c r="AD35" s="90"/>
      <c r="AE35" s="90"/>
      <c r="AF35" s="90"/>
      <c r="AG35" s="91"/>
    </row>
    <row r="36" spans="1:33" ht="33.75" x14ac:dyDescent="0.2">
      <c r="A36" s="36" t="s">
        <v>304</v>
      </c>
      <c r="B36" s="30" t="s">
        <v>74</v>
      </c>
      <c r="C36" s="34" t="s">
        <v>331</v>
      </c>
      <c r="D36" s="31" t="s">
        <v>332</v>
      </c>
      <c r="E36" s="33">
        <v>42338</v>
      </c>
      <c r="F36" s="31" t="s">
        <v>245</v>
      </c>
      <c r="G36" s="30" t="s">
        <v>333</v>
      </c>
      <c r="H36" s="13"/>
      <c r="I36" s="30" t="s">
        <v>334</v>
      </c>
      <c r="J36" s="31"/>
      <c r="K36" s="30" t="s">
        <v>335</v>
      </c>
      <c r="L36" s="31"/>
      <c r="M36" s="34"/>
      <c r="N36" s="31"/>
      <c r="O36" s="34"/>
      <c r="Q36" s="31" t="s">
        <v>257</v>
      </c>
      <c r="R36" s="31" t="s">
        <v>257</v>
      </c>
      <c r="S36" s="31" t="s">
        <v>244</v>
      </c>
      <c r="T36" s="31" t="s">
        <v>245</v>
      </c>
      <c r="U36" s="31" t="s">
        <v>244</v>
      </c>
      <c r="V36" s="31" t="s">
        <v>245</v>
      </c>
      <c r="W36" s="31" t="s">
        <v>308</v>
      </c>
      <c r="X36" s="90"/>
      <c r="Y36" s="90"/>
      <c r="Z36" s="90"/>
      <c r="AA36" s="90"/>
      <c r="AB36" s="90"/>
      <c r="AC36" s="90"/>
      <c r="AD36" s="90"/>
      <c r="AE36" s="90"/>
      <c r="AF36" s="90"/>
      <c r="AG36" s="91"/>
    </row>
    <row r="37" spans="1:33" ht="33.75" x14ac:dyDescent="0.2">
      <c r="A37" s="35" t="s">
        <v>304</v>
      </c>
      <c r="B37" s="30" t="s">
        <v>1125</v>
      </c>
      <c r="C37" s="30" t="s">
        <v>336</v>
      </c>
      <c r="D37" s="31" t="s">
        <v>1126</v>
      </c>
      <c r="E37" s="33">
        <v>42186</v>
      </c>
      <c r="F37" s="31" t="s">
        <v>244</v>
      </c>
      <c r="G37" s="30" t="s">
        <v>338</v>
      </c>
      <c r="H37" s="13"/>
      <c r="I37" s="34" t="s">
        <v>339</v>
      </c>
      <c r="J37" s="31"/>
      <c r="K37" s="34"/>
      <c r="L37" s="31"/>
      <c r="M37" s="34"/>
      <c r="N37" s="31"/>
      <c r="O37" s="34"/>
      <c r="Q37" s="31" t="s">
        <v>257</v>
      </c>
      <c r="R37" s="31" t="s">
        <v>257</v>
      </c>
      <c r="S37" s="31" t="s">
        <v>244</v>
      </c>
      <c r="T37" s="31" t="s">
        <v>245</v>
      </c>
      <c r="U37" s="31" t="s">
        <v>244</v>
      </c>
      <c r="V37" s="31" t="s">
        <v>245</v>
      </c>
      <c r="W37" s="31" t="s">
        <v>308</v>
      </c>
      <c r="X37" s="90"/>
      <c r="Y37" s="90"/>
      <c r="Z37" s="90"/>
      <c r="AA37" s="90"/>
      <c r="AB37" s="90"/>
      <c r="AC37" s="90"/>
      <c r="AD37" s="90"/>
      <c r="AE37" s="90"/>
      <c r="AF37" s="90"/>
      <c r="AG37" s="91"/>
    </row>
    <row r="38" spans="1:33" ht="90" x14ac:dyDescent="0.2">
      <c r="A38" s="36" t="s">
        <v>304</v>
      </c>
      <c r="B38" s="30" t="s">
        <v>1127</v>
      </c>
      <c r="C38" s="30" t="s">
        <v>337</v>
      </c>
      <c r="D38" s="31" t="s">
        <v>1126</v>
      </c>
      <c r="E38" s="33">
        <v>42246</v>
      </c>
      <c r="F38" s="31" t="s">
        <v>244</v>
      </c>
      <c r="G38" s="30" t="s">
        <v>340</v>
      </c>
      <c r="H38" s="13"/>
      <c r="I38" s="34"/>
      <c r="J38" s="31"/>
      <c r="K38" s="34"/>
      <c r="L38" s="31"/>
      <c r="M38" s="34"/>
      <c r="N38" s="31"/>
      <c r="O38" s="34"/>
      <c r="Q38" s="31" t="s">
        <v>257</v>
      </c>
      <c r="R38" s="31" t="s">
        <v>257</v>
      </c>
      <c r="S38" s="31" t="s">
        <v>244</v>
      </c>
      <c r="T38" s="31" t="s">
        <v>245</v>
      </c>
      <c r="U38" s="31" t="s">
        <v>244</v>
      </c>
      <c r="V38" s="31" t="s">
        <v>245</v>
      </c>
      <c r="W38" s="31" t="s">
        <v>308</v>
      </c>
      <c r="X38" s="90" t="s">
        <v>1574</v>
      </c>
      <c r="Y38" s="90" t="s">
        <v>1620</v>
      </c>
      <c r="Z38" s="90"/>
      <c r="AA38" s="90"/>
      <c r="AB38" s="90"/>
      <c r="AC38" s="90"/>
      <c r="AD38" s="90"/>
      <c r="AE38" s="90"/>
      <c r="AF38" s="90"/>
      <c r="AG38" s="91"/>
    </row>
    <row r="39" spans="1:33" ht="101.25" x14ac:dyDescent="0.2">
      <c r="A39" s="35" t="s">
        <v>304</v>
      </c>
      <c r="B39" s="30" t="s">
        <v>1128</v>
      </c>
      <c r="C39" s="30" t="s">
        <v>342</v>
      </c>
      <c r="D39" s="31" t="s">
        <v>1126</v>
      </c>
      <c r="E39" s="33">
        <v>42369</v>
      </c>
      <c r="F39" s="31" t="s">
        <v>244</v>
      </c>
      <c r="G39" s="30" t="s">
        <v>341</v>
      </c>
      <c r="H39" s="13"/>
      <c r="I39" s="34"/>
      <c r="J39" s="31"/>
      <c r="K39" s="34"/>
      <c r="L39" s="31"/>
      <c r="M39" s="34"/>
      <c r="N39" s="31"/>
      <c r="O39" s="34"/>
      <c r="Q39" s="31" t="s">
        <v>257</v>
      </c>
      <c r="R39" s="31" t="s">
        <v>257</v>
      </c>
      <c r="S39" s="31" t="s">
        <v>244</v>
      </c>
      <c r="T39" s="31" t="s">
        <v>245</v>
      </c>
      <c r="U39" s="31" t="s">
        <v>244</v>
      </c>
      <c r="V39" s="31" t="s">
        <v>245</v>
      </c>
      <c r="W39" s="31" t="s">
        <v>308</v>
      </c>
      <c r="X39" s="90" t="s">
        <v>1574</v>
      </c>
      <c r="Y39" s="90" t="s">
        <v>1621</v>
      </c>
      <c r="Z39" s="90"/>
      <c r="AA39" s="90"/>
      <c r="AB39" s="90"/>
      <c r="AC39" s="90"/>
      <c r="AD39" s="90"/>
      <c r="AE39" s="90"/>
      <c r="AF39" s="90"/>
      <c r="AG39" s="91"/>
    </row>
    <row r="40" spans="1:33" ht="56.25" x14ac:dyDescent="0.2">
      <c r="A40" s="36" t="s">
        <v>304</v>
      </c>
      <c r="B40" s="30" t="s">
        <v>79</v>
      </c>
      <c r="C40" s="30" t="s">
        <v>343</v>
      </c>
      <c r="D40" s="31" t="s">
        <v>345</v>
      </c>
      <c r="E40" s="33">
        <v>42277</v>
      </c>
      <c r="F40" s="31" t="s">
        <v>245</v>
      </c>
      <c r="G40" s="30" t="s">
        <v>348</v>
      </c>
      <c r="H40" s="13"/>
      <c r="I40" s="34"/>
      <c r="J40" s="31"/>
      <c r="K40" s="34"/>
      <c r="L40" s="31"/>
      <c r="M40" s="34"/>
      <c r="N40" s="31"/>
      <c r="O40" s="34"/>
      <c r="Q40" s="31" t="s">
        <v>257</v>
      </c>
      <c r="R40" s="31" t="s">
        <v>257</v>
      </c>
      <c r="S40" s="31" t="s">
        <v>244</v>
      </c>
      <c r="T40" s="31" t="s">
        <v>245</v>
      </c>
      <c r="U40" s="31" t="s">
        <v>244</v>
      </c>
      <c r="V40" s="31" t="s">
        <v>245</v>
      </c>
      <c r="W40" s="31" t="s">
        <v>352</v>
      </c>
      <c r="X40" s="90" t="s">
        <v>1574</v>
      </c>
      <c r="Y40" s="90" t="s">
        <v>1622</v>
      </c>
      <c r="Z40" s="90" t="s">
        <v>1574</v>
      </c>
      <c r="AA40" s="90" t="s">
        <v>1623</v>
      </c>
      <c r="AB40" s="90"/>
      <c r="AC40" s="90"/>
      <c r="AD40" s="90"/>
      <c r="AE40" s="90"/>
      <c r="AF40" s="90"/>
      <c r="AG40" s="91"/>
    </row>
    <row r="41" spans="1:33" ht="67.5" x14ac:dyDescent="0.2">
      <c r="A41" s="35" t="s">
        <v>304</v>
      </c>
      <c r="B41" s="30" t="s">
        <v>1129</v>
      </c>
      <c r="C41" s="30" t="s">
        <v>344</v>
      </c>
      <c r="D41" s="31" t="s">
        <v>345</v>
      </c>
      <c r="E41" s="33">
        <v>42308</v>
      </c>
      <c r="F41" s="31" t="s">
        <v>244</v>
      </c>
      <c r="G41" s="30" t="s">
        <v>349</v>
      </c>
      <c r="H41" s="13"/>
      <c r="I41" s="34"/>
      <c r="J41" s="31"/>
      <c r="K41" s="34"/>
      <c r="L41" s="31"/>
      <c r="M41" s="34"/>
      <c r="N41" s="31"/>
      <c r="O41" s="34"/>
      <c r="Q41" s="31" t="s">
        <v>257</v>
      </c>
      <c r="R41" s="31" t="s">
        <v>257</v>
      </c>
      <c r="S41" s="31" t="s">
        <v>244</v>
      </c>
      <c r="T41" s="31" t="s">
        <v>245</v>
      </c>
      <c r="U41" s="31" t="s">
        <v>244</v>
      </c>
      <c r="V41" s="31" t="s">
        <v>245</v>
      </c>
      <c r="W41" s="31" t="s">
        <v>352</v>
      </c>
      <c r="X41" s="90" t="s">
        <v>1574</v>
      </c>
      <c r="Y41" s="90" t="s">
        <v>1624</v>
      </c>
      <c r="Z41" s="90" t="s">
        <v>142</v>
      </c>
      <c r="AA41" s="90" t="s">
        <v>1625</v>
      </c>
      <c r="AB41" s="90"/>
      <c r="AC41" s="90"/>
      <c r="AD41" s="90"/>
      <c r="AE41" s="90"/>
      <c r="AF41" s="90"/>
      <c r="AG41" s="91"/>
    </row>
    <row r="42" spans="1:33" ht="78.75" x14ac:dyDescent="0.2">
      <c r="A42" s="36" t="s">
        <v>304</v>
      </c>
      <c r="B42" s="30" t="s">
        <v>1130</v>
      </c>
      <c r="C42" s="30" t="s">
        <v>346</v>
      </c>
      <c r="D42" s="31" t="s">
        <v>345</v>
      </c>
      <c r="E42" s="33">
        <v>42369</v>
      </c>
      <c r="F42" s="31" t="s">
        <v>244</v>
      </c>
      <c r="G42" s="30" t="s">
        <v>350</v>
      </c>
      <c r="H42" s="13"/>
      <c r="I42" s="34"/>
      <c r="J42" s="31"/>
      <c r="K42" s="34"/>
      <c r="L42" s="31"/>
      <c r="M42" s="34"/>
      <c r="N42" s="31"/>
      <c r="O42" s="34"/>
      <c r="Q42" s="31" t="s">
        <v>257</v>
      </c>
      <c r="R42" s="31" t="s">
        <v>257</v>
      </c>
      <c r="S42" s="31" t="s">
        <v>244</v>
      </c>
      <c r="T42" s="31" t="s">
        <v>245</v>
      </c>
      <c r="U42" s="31" t="s">
        <v>244</v>
      </c>
      <c r="V42" s="31" t="s">
        <v>245</v>
      </c>
      <c r="W42" s="31" t="s">
        <v>352</v>
      </c>
      <c r="X42" s="90" t="s">
        <v>1574</v>
      </c>
      <c r="Y42" s="90" t="s">
        <v>1626</v>
      </c>
      <c r="Z42" s="90"/>
      <c r="AA42" s="90"/>
      <c r="AB42" s="90"/>
      <c r="AC42" s="90"/>
      <c r="AD42" s="90"/>
      <c r="AE42" s="90"/>
      <c r="AF42" s="90"/>
      <c r="AG42" s="91"/>
    </row>
    <row r="43" spans="1:33" ht="56.25" x14ac:dyDescent="0.2">
      <c r="A43" s="35" t="s">
        <v>304</v>
      </c>
      <c r="B43" s="30" t="s">
        <v>1131</v>
      </c>
      <c r="C43" s="30" t="s">
        <v>347</v>
      </c>
      <c r="D43" s="31" t="s">
        <v>345</v>
      </c>
      <c r="E43" s="33">
        <v>42369</v>
      </c>
      <c r="F43" s="31" t="s">
        <v>244</v>
      </c>
      <c r="G43" s="30" t="s">
        <v>351</v>
      </c>
      <c r="H43" s="13"/>
      <c r="I43" s="34"/>
      <c r="J43" s="31"/>
      <c r="K43" s="34"/>
      <c r="L43" s="31"/>
      <c r="M43" s="34"/>
      <c r="N43" s="31"/>
      <c r="O43" s="34"/>
      <c r="Q43" s="31" t="s">
        <v>257</v>
      </c>
      <c r="R43" s="31" t="s">
        <v>257</v>
      </c>
      <c r="S43" s="31" t="s">
        <v>244</v>
      </c>
      <c r="T43" s="31" t="s">
        <v>245</v>
      </c>
      <c r="U43" s="31" t="s">
        <v>244</v>
      </c>
      <c r="V43" s="31" t="s">
        <v>245</v>
      </c>
      <c r="W43" s="31" t="s">
        <v>352</v>
      </c>
      <c r="X43" s="90" t="s">
        <v>1574</v>
      </c>
      <c r="Y43" s="90" t="s">
        <v>1627</v>
      </c>
      <c r="Z43" s="90"/>
      <c r="AA43" s="90"/>
      <c r="AB43" s="90"/>
      <c r="AC43" s="90"/>
      <c r="AD43" s="90"/>
      <c r="AE43" s="90"/>
      <c r="AF43" s="90"/>
      <c r="AG43" s="91"/>
    </row>
    <row r="44" spans="1:33" ht="135" x14ac:dyDescent="0.2">
      <c r="A44" s="36" t="s">
        <v>80</v>
      </c>
      <c r="B44" s="30" t="s">
        <v>1132</v>
      </c>
      <c r="C44" s="30" t="s">
        <v>353</v>
      </c>
      <c r="D44" s="31" t="s">
        <v>285</v>
      </c>
      <c r="E44" s="33">
        <v>42369</v>
      </c>
      <c r="F44" s="31" t="s">
        <v>245</v>
      </c>
      <c r="G44" s="30" t="s">
        <v>354</v>
      </c>
      <c r="H44" s="13"/>
      <c r="I44" s="34" t="s">
        <v>355</v>
      </c>
      <c r="J44" s="31"/>
      <c r="K44" s="34" t="s">
        <v>356</v>
      </c>
      <c r="L44" s="31"/>
      <c r="M44" s="34"/>
      <c r="N44" s="31"/>
      <c r="O44" s="34"/>
      <c r="Q44" s="31" t="s">
        <v>258</v>
      </c>
      <c r="R44" s="31" t="s">
        <v>258</v>
      </c>
      <c r="S44" s="31" t="s">
        <v>244</v>
      </c>
      <c r="T44" s="31" t="s">
        <v>245</v>
      </c>
      <c r="U44" s="31" t="s">
        <v>244</v>
      </c>
      <c r="V44" s="31" t="s">
        <v>245</v>
      </c>
      <c r="W44" s="31"/>
      <c r="X44" s="90" t="s">
        <v>1574</v>
      </c>
      <c r="Y44" s="90" t="s">
        <v>1628</v>
      </c>
      <c r="Z44" s="90" t="s">
        <v>142</v>
      </c>
      <c r="AA44" s="90" t="s">
        <v>1629</v>
      </c>
      <c r="AB44" s="90"/>
      <c r="AC44" s="90"/>
      <c r="AD44" s="90"/>
      <c r="AE44" s="90"/>
      <c r="AF44" s="90"/>
      <c r="AG44" s="91"/>
    </row>
    <row r="45" spans="1:33" ht="22.5" x14ac:dyDescent="0.2">
      <c r="A45" s="35" t="s">
        <v>83</v>
      </c>
      <c r="B45" s="30" t="s">
        <v>85</v>
      </c>
      <c r="C45" s="30" t="s">
        <v>1133</v>
      </c>
      <c r="D45" s="31" t="s">
        <v>267</v>
      </c>
      <c r="E45" s="33">
        <v>42369</v>
      </c>
      <c r="F45" s="31" t="s">
        <v>244</v>
      </c>
      <c r="G45" s="30" t="s">
        <v>1134</v>
      </c>
      <c r="H45" s="13"/>
      <c r="J45" s="31"/>
      <c r="L45" s="31"/>
      <c r="M45" s="34"/>
      <c r="N45" s="31"/>
      <c r="O45" s="34"/>
      <c r="Q45" s="31" t="s">
        <v>257</v>
      </c>
      <c r="R45" s="31" t="s">
        <v>257</v>
      </c>
      <c r="S45" s="31" t="s">
        <v>244</v>
      </c>
      <c r="T45" s="31" t="s">
        <v>244</v>
      </c>
      <c r="U45" s="31" t="s">
        <v>245</v>
      </c>
      <c r="V45" s="31" t="s">
        <v>245</v>
      </c>
      <c r="W45" s="31" t="s">
        <v>352</v>
      </c>
      <c r="X45" s="91"/>
      <c r="Y45" s="91"/>
      <c r="Z45" s="91"/>
      <c r="AA45" s="91"/>
      <c r="AB45" s="91"/>
      <c r="AC45" s="91"/>
      <c r="AD45" s="91"/>
      <c r="AE45" s="91"/>
      <c r="AF45" s="91"/>
      <c r="AG45" s="91"/>
    </row>
    <row r="46" spans="1:33" x14ac:dyDescent="0.2">
      <c r="A46" s="36"/>
      <c r="B46" s="30"/>
      <c r="C46" s="30"/>
      <c r="D46" s="31"/>
      <c r="H46" s="13"/>
      <c r="I46" s="34"/>
      <c r="J46" s="31"/>
      <c r="K46" s="34"/>
      <c r="L46" s="31"/>
      <c r="M46" s="34"/>
      <c r="N46" s="31"/>
      <c r="O46" s="34"/>
      <c r="W46" s="31"/>
      <c r="X46" s="91"/>
      <c r="Y46" s="91"/>
      <c r="Z46" s="91"/>
      <c r="AA46" s="91"/>
      <c r="AB46" s="91"/>
      <c r="AC46" s="91"/>
      <c r="AD46" s="91"/>
      <c r="AE46" s="91"/>
      <c r="AF46" s="91"/>
      <c r="AG46" s="91"/>
    </row>
    <row r="47" spans="1:33" x14ac:dyDescent="0.2">
      <c r="A47" s="35"/>
      <c r="B47" s="30"/>
      <c r="C47" s="34"/>
      <c r="D47" s="31"/>
      <c r="E47" s="31"/>
      <c r="G47" s="34"/>
      <c r="H47" s="23"/>
      <c r="I47" s="34"/>
      <c r="J47" s="31"/>
      <c r="K47" s="34"/>
      <c r="L47" s="31"/>
      <c r="M47" s="34"/>
      <c r="N47" s="31"/>
      <c r="O47" s="34"/>
      <c r="W47" s="31"/>
      <c r="X47" s="91"/>
      <c r="Y47" s="91"/>
      <c r="Z47" s="91"/>
      <c r="AA47" s="91"/>
      <c r="AB47" s="91"/>
      <c r="AC47" s="91"/>
      <c r="AD47" s="91"/>
      <c r="AE47" s="91"/>
      <c r="AF47" s="91"/>
      <c r="AG47" s="91"/>
    </row>
    <row r="48" spans="1:33" x14ac:dyDescent="0.2">
      <c r="A48" s="36"/>
      <c r="B48" s="30"/>
      <c r="C48" s="34"/>
      <c r="D48" s="31"/>
      <c r="E48" s="31"/>
      <c r="G48" s="34"/>
      <c r="H48" s="23"/>
      <c r="I48" s="34"/>
      <c r="J48" s="31"/>
      <c r="K48" s="34"/>
      <c r="L48" s="31"/>
      <c r="M48" s="34"/>
      <c r="N48" s="31"/>
      <c r="O48" s="34"/>
      <c r="W48" s="31"/>
      <c r="X48" s="91"/>
      <c r="Y48" s="91"/>
      <c r="Z48" s="91"/>
      <c r="AA48" s="91"/>
      <c r="AB48" s="91"/>
      <c r="AC48" s="91"/>
      <c r="AD48" s="91"/>
      <c r="AE48" s="91"/>
      <c r="AF48" s="91"/>
      <c r="AG48" s="91"/>
    </row>
    <row r="49" spans="1:33" x14ac:dyDescent="0.2">
      <c r="A49" s="35"/>
      <c r="B49" s="30"/>
      <c r="C49" s="34"/>
      <c r="D49" s="31"/>
      <c r="E49" s="31"/>
      <c r="G49" s="34"/>
      <c r="H49" s="23"/>
      <c r="I49" s="34"/>
      <c r="J49" s="31"/>
      <c r="K49" s="34"/>
      <c r="L49" s="31"/>
      <c r="M49" s="34"/>
      <c r="N49" s="31"/>
      <c r="O49" s="34"/>
      <c r="W49" s="31"/>
      <c r="X49" s="91"/>
      <c r="Y49" s="91"/>
      <c r="Z49" s="91"/>
      <c r="AA49" s="91"/>
      <c r="AB49" s="91"/>
      <c r="AC49" s="91"/>
      <c r="AD49" s="91"/>
      <c r="AE49" s="91"/>
      <c r="AF49" s="91"/>
      <c r="AG49" s="91"/>
    </row>
    <row r="50" spans="1:33" x14ac:dyDescent="0.2">
      <c r="A50" s="36"/>
      <c r="B50" s="30"/>
      <c r="C50" s="34"/>
      <c r="D50" s="31"/>
      <c r="E50" s="31"/>
      <c r="G50" s="34"/>
      <c r="H50" s="23"/>
      <c r="I50" s="34"/>
      <c r="J50" s="31"/>
      <c r="K50" s="34"/>
      <c r="L50" s="31"/>
      <c r="M50" s="34"/>
      <c r="N50" s="31"/>
      <c r="O50" s="34"/>
      <c r="W50" s="31"/>
      <c r="X50" s="91"/>
      <c r="Y50" s="91"/>
      <c r="Z50" s="91"/>
      <c r="AA50" s="91"/>
      <c r="AB50" s="91"/>
      <c r="AC50" s="91"/>
      <c r="AD50" s="91"/>
      <c r="AE50" s="91"/>
      <c r="AF50" s="91"/>
      <c r="AG50" s="91"/>
    </row>
    <row r="51" spans="1:33" x14ac:dyDescent="0.2">
      <c r="A51" s="35"/>
      <c r="B51" s="30"/>
      <c r="C51" s="34"/>
      <c r="D51" s="31"/>
      <c r="E51" s="31"/>
      <c r="G51" s="34"/>
      <c r="H51" s="23"/>
      <c r="I51" s="34"/>
      <c r="J51" s="31"/>
      <c r="K51" s="34"/>
      <c r="L51" s="31"/>
      <c r="M51" s="34"/>
      <c r="N51" s="31"/>
      <c r="O51" s="34"/>
      <c r="W51" s="31"/>
      <c r="X51" s="91"/>
      <c r="Y51" s="91"/>
      <c r="Z51" s="91"/>
      <c r="AA51" s="91"/>
      <c r="AB51" s="91"/>
      <c r="AC51" s="91"/>
      <c r="AD51" s="91"/>
      <c r="AE51" s="91"/>
      <c r="AF51" s="91"/>
      <c r="AG51" s="91"/>
    </row>
    <row r="52" spans="1:33" x14ac:dyDescent="0.2">
      <c r="A52" s="36"/>
      <c r="B52" s="30"/>
      <c r="C52" s="34"/>
      <c r="D52" s="31"/>
      <c r="E52" s="31"/>
      <c r="G52" s="34"/>
      <c r="H52" s="23"/>
      <c r="I52" s="34"/>
      <c r="J52" s="31"/>
      <c r="K52" s="34"/>
      <c r="L52" s="31"/>
      <c r="M52" s="34"/>
      <c r="N52" s="31"/>
      <c r="O52" s="34"/>
      <c r="W52" s="31"/>
      <c r="X52" s="91"/>
      <c r="Y52" s="91"/>
      <c r="Z52" s="91"/>
      <c r="AA52" s="91"/>
      <c r="AB52" s="91"/>
      <c r="AC52" s="91"/>
      <c r="AD52" s="91"/>
      <c r="AE52" s="91"/>
      <c r="AF52" s="91"/>
      <c r="AG52" s="91"/>
    </row>
    <row r="53" spans="1:33" x14ac:dyDescent="0.2">
      <c r="A53" s="35"/>
      <c r="B53" s="30"/>
      <c r="C53" s="34"/>
      <c r="D53" s="31"/>
      <c r="E53" s="31"/>
      <c r="G53" s="34"/>
      <c r="H53" s="23"/>
      <c r="I53" s="34"/>
      <c r="J53" s="31"/>
      <c r="K53" s="34"/>
      <c r="L53" s="31"/>
      <c r="M53" s="34"/>
      <c r="N53" s="31"/>
      <c r="O53" s="34"/>
      <c r="W53" s="31"/>
      <c r="X53" s="91"/>
      <c r="Y53" s="91"/>
      <c r="Z53" s="91"/>
      <c r="AA53" s="91"/>
      <c r="AB53" s="91"/>
      <c r="AC53" s="91"/>
      <c r="AD53" s="91"/>
      <c r="AE53" s="91"/>
      <c r="AF53" s="91"/>
      <c r="AG53" s="91"/>
    </row>
    <row r="54" spans="1:33" x14ac:dyDescent="0.2">
      <c r="A54" s="36"/>
      <c r="B54" s="30"/>
      <c r="C54" s="34"/>
      <c r="D54" s="31"/>
      <c r="E54" s="31"/>
      <c r="G54" s="34"/>
      <c r="H54" s="23"/>
      <c r="I54" s="34"/>
      <c r="J54" s="31"/>
      <c r="K54" s="34"/>
      <c r="L54" s="31"/>
      <c r="M54" s="34"/>
      <c r="N54" s="31"/>
      <c r="O54" s="34"/>
      <c r="W54" s="31"/>
      <c r="X54" s="91"/>
      <c r="Y54" s="91"/>
      <c r="Z54" s="91"/>
      <c r="AA54" s="91"/>
      <c r="AB54" s="91"/>
      <c r="AC54" s="91"/>
      <c r="AD54" s="91"/>
      <c r="AE54" s="91"/>
      <c r="AF54" s="91"/>
      <c r="AG54" s="91"/>
    </row>
    <row r="55" spans="1:33" x14ac:dyDescent="0.2">
      <c r="A55" s="35"/>
      <c r="B55" s="30"/>
      <c r="C55" s="34"/>
      <c r="D55" s="31"/>
      <c r="E55" s="31"/>
      <c r="G55" s="34"/>
      <c r="H55" s="23"/>
      <c r="I55" s="34"/>
      <c r="J55" s="31"/>
      <c r="K55" s="34"/>
      <c r="L55" s="31"/>
      <c r="M55" s="34"/>
      <c r="N55" s="31"/>
      <c r="O55" s="34"/>
      <c r="W55" s="31"/>
      <c r="X55" s="91"/>
      <c r="Y55" s="91"/>
      <c r="Z55" s="91"/>
      <c r="AA55" s="91"/>
      <c r="AB55" s="91"/>
      <c r="AC55" s="91"/>
      <c r="AD55" s="91"/>
      <c r="AE55" s="91"/>
      <c r="AF55" s="91"/>
      <c r="AG55" s="91"/>
    </row>
    <row r="56" spans="1:33" x14ac:dyDescent="0.2">
      <c r="A56" s="36"/>
      <c r="B56" s="30"/>
      <c r="C56" s="34"/>
      <c r="D56" s="31"/>
      <c r="E56" s="31"/>
      <c r="G56" s="34"/>
      <c r="H56" s="23"/>
      <c r="I56" s="34"/>
      <c r="J56" s="31"/>
      <c r="K56" s="34"/>
      <c r="L56" s="31"/>
      <c r="M56" s="34"/>
      <c r="N56" s="31"/>
      <c r="O56" s="34"/>
      <c r="W56" s="31"/>
      <c r="X56" s="91"/>
      <c r="Y56" s="91"/>
      <c r="Z56" s="91"/>
      <c r="AA56" s="91"/>
      <c r="AB56" s="91"/>
      <c r="AC56" s="91"/>
      <c r="AD56" s="91"/>
      <c r="AE56" s="91"/>
      <c r="AF56" s="91"/>
      <c r="AG56" s="91"/>
    </row>
    <row r="57" spans="1:33" x14ac:dyDescent="0.2">
      <c r="A57" s="35"/>
      <c r="B57" s="30"/>
      <c r="C57" s="34"/>
      <c r="D57" s="31"/>
      <c r="E57" s="31"/>
      <c r="G57" s="34"/>
      <c r="H57" s="23"/>
      <c r="I57" s="34"/>
      <c r="J57" s="31"/>
      <c r="K57" s="34"/>
      <c r="L57" s="31"/>
      <c r="M57" s="34"/>
      <c r="N57" s="31"/>
      <c r="O57" s="34"/>
      <c r="W57" s="31"/>
      <c r="X57" s="91"/>
      <c r="Y57" s="91"/>
      <c r="Z57" s="91"/>
      <c r="AA57" s="91"/>
      <c r="AB57" s="91"/>
      <c r="AC57" s="91"/>
      <c r="AD57" s="91"/>
      <c r="AE57" s="91"/>
      <c r="AF57" s="91"/>
      <c r="AG57" s="91"/>
    </row>
    <row r="58" spans="1:33" x14ac:dyDescent="0.2">
      <c r="A58" s="36"/>
      <c r="B58" s="30"/>
      <c r="C58" s="34"/>
      <c r="D58" s="31"/>
      <c r="E58" s="31"/>
      <c r="G58" s="34"/>
      <c r="H58" s="23"/>
      <c r="I58" s="34"/>
      <c r="J58" s="31"/>
      <c r="K58" s="34"/>
      <c r="L58" s="31"/>
      <c r="M58" s="34"/>
      <c r="N58" s="31"/>
      <c r="O58" s="34"/>
      <c r="W58" s="31"/>
      <c r="X58" s="91"/>
      <c r="Y58" s="91"/>
      <c r="Z58" s="91"/>
      <c r="AA58" s="91"/>
      <c r="AB58" s="91"/>
      <c r="AC58" s="91"/>
      <c r="AD58" s="91"/>
      <c r="AE58" s="91"/>
      <c r="AF58" s="91"/>
      <c r="AG58" s="91"/>
    </row>
    <row r="59" spans="1:33" x14ac:dyDescent="0.2">
      <c r="A59" s="35"/>
      <c r="B59" s="30"/>
      <c r="C59" s="34"/>
      <c r="D59" s="31"/>
      <c r="E59" s="31"/>
      <c r="G59" s="34"/>
      <c r="H59" s="23"/>
      <c r="I59" s="34"/>
      <c r="J59" s="31"/>
      <c r="K59" s="34"/>
      <c r="L59" s="31"/>
      <c r="M59" s="34"/>
      <c r="N59" s="31"/>
      <c r="O59" s="34"/>
      <c r="W59" s="31"/>
      <c r="X59" s="91"/>
      <c r="Y59" s="91"/>
      <c r="Z59" s="91"/>
      <c r="AA59" s="91"/>
      <c r="AB59" s="91"/>
      <c r="AC59" s="91"/>
      <c r="AD59" s="91"/>
      <c r="AE59" s="91"/>
      <c r="AF59" s="91"/>
      <c r="AG59" s="91"/>
    </row>
    <row r="60" spans="1:33" x14ac:dyDescent="0.2">
      <c r="A60" s="36"/>
      <c r="B60" s="30"/>
      <c r="C60" s="34"/>
      <c r="D60" s="31"/>
      <c r="E60" s="31"/>
      <c r="G60" s="34"/>
      <c r="H60" s="23"/>
      <c r="I60" s="34"/>
      <c r="J60" s="31"/>
      <c r="K60" s="34"/>
      <c r="L60" s="31"/>
      <c r="M60" s="34"/>
      <c r="N60" s="31"/>
      <c r="O60" s="34"/>
      <c r="W60" s="31"/>
      <c r="X60" s="91"/>
      <c r="Y60" s="91"/>
      <c r="Z60" s="91"/>
      <c r="AA60" s="91"/>
      <c r="AB60" s="91"/>
      <c r="AC60" s="91"/>
      <c r="AD60" s="91"/>
      <c r="AE60" s="91"/>
      <c r="AF60" s="91"/>
      <c r="AG60" s="91"/>
    </row>
    <row r="61" spans="1:33" x14ac:dyDescent="0.2">
      <c r="A61" s="35"/>
      <c r="B61" s="30"/>
      <c r="C61" s="34"/>
      <c r="D61" s="31"/>
      <c r="E61" s="31"/>
      <c r="G61" s="34"/>
      <c r="H61" s="23"/>
      <c r="I61" s="34"/>
      <c r="J61" s="31"/>
      <c r="K61" s="34"/>
      <c r="L61" s="31"/>
      <c r="M61" s="34"/>
      <c r="N61" s="31"/>
      <c r="O61" s="34"/>
      <c r="W61" s="31"/>
      <c r="X61" s="91"/>
      <c r="Y61" s="91"/>
      <c r="Z61" s="91"/>
      <c r="AA61" s="91"/>
      <c r="AB61" s="91"/>
      <c r="AC61" s="91"/>
      <c r="AD61" s="91"/>
      <c r="AE61" s="91"/>
      <c r="AF61" s="91"/>
      <c r="AG61" s="91"/>
    </row>
    <row r="62" spans="1:33" x14ac:dyDescent="0.2">
      <c r="A62" s="36"/>
      <c r="B62" s="30"/>
      <c r="C62" s="34"/>
      <c r="D62" s="31"/>
      <c r="E62" s="31"/>
      <c r="G62" s="34"/>
      <c r="H62" s="23"/>
      <c r="I62" s="34"/>
      <c r="J62" s="31"/>
      <c r="K62" s="34"/>
      <c r="L62" s="31"/>
      <c r="M62" s="34"/>
      <c r="N62" s="31"/>
      <c r="O62" s="34"/>
      <c r="W62" s="31"/>
      <c r="X62" s="91"/>
      <c r="Y62" s="91"/>
      <c r="Z62" s="91"/>
      <c r="AA62" s="91"/>
      <c r="AB62" s="91"/>
      <c r="AC62" s="91"/>
      <c r="AD62" s="91"/>
      <c r="AE62" s="91"/>
      <c r="AF62" s="91"/>
      <c r="AG62" s="91"/>
    </row>
    <row r="63" spans="1:33" x14ac:dyDescent="0.2">
      <c r="A63" s="35"/>
      <c r="B63" s="30"/>
      <c r="C63" s="34"/>
      <c r="D63" s="31"/>
      <c r="E63" s="31"/>
      <c r="G63" s="34"/>
      <c r="H63" s="23"/>
      <c r="I63" s="34"/>
      <c r="J63" s="31"/>
      <c r="K63" s="34"/>
      <c r="L63" s="31"/>
      <c r="M63" s="34"/>
      <c r="N63" s="31"/>
      <c r="O63" s="34"/>
      <c r="W63" s="31"/>
      <c r="X63" s="91"/>
      <c r="Y63" s="91"/>
      <c r="Z63" s="91"/>
      <c r="AA63" s="91"/>
      <c r="AB63" s="91"/>
      <c r="AC63" s="91"/>
      <c r="AD63" s="91"/>
      <c r="AE63" s="91"/>
      <c r="AF63" s="91"/>
      <c r="AG63" s="91"/>
    </row>
    <row r="64" spans="1:33" x14ac:dyDescent="0.2">
      <c r="A64" s="36"/>
      <c r="B64" s="30"/>
      <c r="C64" s="34"/>
      <c r="D64" s="31"/>
      <c r="E64" s="31"/>
      <c r="G64" s="34"/>
      <c r="H64" s="23"/>
      <c r="I64" s="34"/>
      <c r="J64" s="31"/>
      <c r="K64" s="34"/>
      <c r="L64" s="31"/>
      <c r="M64" s="34"/>
      <c r="N64" s="31"/>
      <c r="O64" s="34"/>
      <c r="W64" s="31"/>
      <c r="X64" s="91"/>
      <c r="Y64" s="91"/>
      <c r="Z64" s="91"/>
      <c r="AA64" s="91"/>
      <c r="AB64" s="91"/>
      <c r="AC64" s="91"/>
      <c r="AD64" s="91"/>
      <c r="AE64" s="91"/>
      <c r="AF64" s="91"/>
      <c r="AG64" s="91"/>
    </row>
    <row r="65" spans="1:33" x14ac:dyDescent="0.2">
      <c r="A65" s="35"/>
      <c r="B65" s="30"/>
      <c r="C65" s="34"/>
      <c r="D65" s="31"/>
      <c r="E65" s="31"/>
      <c r="G65" s="34"/>
      <c r="H65" s="23"/>
      <c r="I65" s="34"/>
      <c r="J65" s="31"/>
      <c r="K65" s="34"/>
      <c r="L65" s="31"/>
      <c r="M65" s="34"/>
      <c r="N65" s="31"/>
      <c r="O65" s="34"/>
      <c r="W65" s="31"/>
      <c r="X65" s="91"/>
      <c r="Y65" s="91"/>
      <c r="Z65" s="91"/>
      <c r="AA65" s="91"/>
      <c r="AB65" s="91"/>
      <c r="AC65" s="91"/>
      <c r="AD65" s="91"/>
      <c r="AE65" s="91"/>
      <c r="AF65" s="91"/>
      <c r="AG65" s="91"/>
    </row>
    <row r="66" spans="1:33" x14ac:dyDescent="0.2">
      <c r="A66" s="36"/>
      <c r="B66" s="30"/>
      <c r="C66" s="34"/>
      <c r="D66" s="31"/>
      <c r="E66" s="31"/>
      <c r="G66" s="34"/>
      <c r="H66" s="23"/>
      <c r="I66" s="34"/>
      <c r="J66" s="31"/>
      <c r="K66" s="34"/>
      <c r="L66" s="31"/>
      <c r="M66" s="34"/>
      <c r="N66" s="31"/>
      <c r="O66" s="34"/>
      <c r="W66" s="31"/>
      <c r="X66" s="91"/>
      <c r="Y66" s="91"/>
      <c r="Z66" s="91"/>
      <c r="AA66" s="91"/>
      <c r="AB66" s="91"/>
      <c r="AC66" s="91"/>
      <c r="AD66" s="91"/>
      <c r="AE66" s="91"/>
      <c r="AF66" s="91"/>
      <c r="AG66" s="91"/>
    </row>
    <row r="67" spans="1:33" x14ac:dyDescent="0.2">
      <c r="A67" s="35"/>
      <c r="B67" s="30"/>
      <c r="C67" s="34"/>
      <c r="D67" s="31"/>
      <c r="E67" s="31"/>
      <c r="G67" s="34"/>
      <c r="H67" s="23"/>
      <c r="I67" s="34"/>
      <c r="J67" s="31"/>
      <c r="K67" s="34"/>
      <c r="L67" s="31"/>
      <c r="M67" s="34"/>
      <c r="N67" s="31"/>
      <c r="O67" s="34"/>
      <c r="W67" s="31"/>
      <c r="X67" s="91"/>
      <c r="Y67" s="91"/>
      <c r="Z67" s="91"/>
      <c r="AA67" s="91"/>
      <c r="AB67" s="91"/>
      <c r="AC67" s="91"/>
      <c r="AD67" s="91"/>
      <c r="AE67" s="91"/>
      <c r="AF67" s="91"/>
      <c r="AG67" s="91"/>
    </row>
    <row r="68" spans="1:33" x14ac:dyDescent="0.2">
      <c r="A68" s="36"/>
      <c r="B68" s="30"/>
      <c r="C68" s="34"/>
      <c r="D68" s="31"/>
      <c r="E68" s="31"/>
      <c r="G68" s="34"/>
      <c r="H68" s="23"/>
      <c r="I68" s="34"/>
      <c r="J68" s="31"/>
      <c r="K68" s="34"/>
      <c r="L68" s="31"/>
      <c r="M68" s="34"/>
      <c r="N68" s="31"/>
      <c r="O68" s="34"/>
      <c r="W68" s="31"/>
      <c r="X68" s="91"/>
      <c r="Y68" s="91"/>
      <c r="Z68" s="91"/>
      <c r="AA68" s="91"/>
      <c r="AB68" s="91"/>
      <c r="AC68" s="91"/>
      <c r="AD68" s="91"/>
      <c r="AE68" s="91"/>
      <c r="AF68" s="91"/>
      <c r="AG68" s="91"/>
    </row>
    <row r="69" spans="1:33" x14ac:dyDescent="0.2">
      <c r="A69" s="35"/>
      <c r="B69" s="30"/>
      <c r="C69" s="34"/>
      <c r="D69" s="31"/>
      <c r="E69" s="31"/>
      <c r="G69" s="34"/>
      <c r="H69" s="23"/>
      <c r="I69" s="34"/>
      <c r="J69" s="31"/>
      <c r="K69" s="34"/>
      <c r="L69" s="31"/>
      <c r="M69" s="34"/>
      <c r="N69" s="31"/>
      <c r="O69" s="34"/>
      <c r="W69" s="31"/>
      <c r="X69" s="91"/>
      <c r="Y69" s="91"/>
      <c r="Z69" s="91"/>
      <c r="AA69" s="91"/>
      <c r="AB69" s="91"/>
      <c r="AC69" s="91"/>
      <c r="AD69" s="91"/>
      <c r="AE69" s="91"/>
      <c r="AF69" s="91"/>
      <c r="AG69" s="91"/>
    </row>
    <row r="70" spans="1:33" x14ac:dyDescent="0.2">
      <c r="A70" s="36"/>
      <c r="B70" s="30"/>
      <c r="C70" s="34"/>
      <c r="D70" s="31"/>
      <c r="E70" s="31"/>
      <c r="G70" s="34"/>
      <c r="H70" s="23"/>
      <c r="I70" s="34"/>
      <c r="J70" s="31"/>
      <c r="K70" s="34"/>
      <c r="L70" s="31"/>
      <c r="M70" s="34"/>
      <c r="N70" s="31"/>
      <c r="O70" s="34"/>
      <c r="W70" s="31"/>
      <c r="X70" s="91"/>
      <c r="Y70" s="91"/>
      <c r="Z70" s="91"/>
      <c r="AA70" s="91"/>
      <c r="AB70" s="91"/>
      <c r="AC70" s="91"/>
      <c r="AD70" s="91"/>
      <c r="AE70" s="91"/>
      <c r="AF70" s="91"/>
      <c r="AG70" s="91"/>
    </row>
    <row r="71" spans="1:33" x14ac:dyDescent="0.2">
      <c r="A71" s="35"/>
      <c r="B71" s="30"/>
      <c r="C71" s="34"/>
      <c r="D71" s="31"/>
      <c r="E71" s="31"/>
      <c r="G71" s="34"/>
      <c r="H71" s="23"/>
      <c r="I71" s="34"/>
      <c r="J71" s="31"/>
      <c r="K71" s="34"/>
      <c r="L71" s="31"/>
      <c r="M71" s="34"/>
      <c r="N71" s="31"/>
      <c r="O71" s="34"/>
      <c r="W71" s="31"/>
      <c r="X71" s="91"/>
      <c r="Y71" s="91"/>
      <c r="Z71" s="91"/>
      <c r="AA71" s="91"/>
      <c r="AB71" s="91"/>
      <c r="AC71" s="91"/>
      <c r="AD71" s="91"/>
      <c r="AE71" s="91"/>
      <c r="AF71" s="91"/>
      <c r="AG71" s="91"/>
    </row>
    <row r="72" spans="1:33" x14ac:dyDescent="0.2">
      <c r="A72" s="36"/>
      <c r="B72" s="30"/>
      <c r="C72" s="34"/>
      <c r="D72" s="31"/>
      <c r="E72" s="31"/>
      <c r="G72" s="34"/>
      <c r="H72" s="23"/>
      <c r="I72" s="34"/>
      <c r="J72" s="31"/>
      <c r="K72" s="34"/>
      <c r="L72" s="31"/>
      <c r="M72" s="34"/>
      <c r="N72" s="31"/>
      <c r="O72" s="34"/>
      <c r="W72" s="31"/>
      <c r="X72" s="91"/>
      <c r="Y72" s="91"/>
      <c r="Z72" s="91"/>
      <c r="AA72" s="91"/>
      <c r="AB72" s="91"/>
      <c r="AC72" s="91"/>
      <c r="AD72" s="91"/>
      <c r="AE72" s="91"/>
      <c r="AF72" s="91"/>
      <c r="AG72" s="91"/>
    </row>
    <row r="73" spans="1:33" x14ac:dyDescent="0.2">
      <c r="A73" s="35"/>
      <c r="B73" s="30"/>
      <c r="C73" s="34"/>
      <c r="D73" s="31"/>
      <c r="E73" s="31"/>
      <c r="G73" s="34"/>
      <c r="H73" s="23"/>
      <c r="I73" s="34"/>
      <c r="J73" s="31"/>
      <c r="K73" s="34"/>
      <c r="L73" s="31"/>
      <c r="M73" s="34"/>
      <c r="N73" s="31"/>
      <c r="O73" s="34"/>
      <c r="W73" s="31"/>
      <c r="X73" s="91"/>
      <c r="Y73" s="91"/>
      <c r="Z73" s="91"/>
      <c r="AA73" s="91"/>
      <c r="AB73" s="91"/>
      <c r="AC73" s="91"/>
      <c r="AD73" s="91"/>
      <c r="AE73" s="91"/>
      <c r="AF73" s="91"/>
      <c r="AG73" s="91"/>
    </row>
    <row r="74" spans="1:33" x14ac:dyDescent="0.2">
      <c r="A74" s="36"/>
      <c r="B74" s="30"/>
      <c r="C74" s="34"/>
      <c r="D74" s="31"/>
      <c r="E74" s="31"/>
      <c r="G74" s="34"/>
      <c r="H74" s="23"/>
      <c r="I74" s="34"/>
      <c r="J74" s="31"/>
      <c r="K74" s="34"/>
      <c r="L74" s="31"/>
      <c r="M74" s="34"/>
      <c r="N74" s="31"/>
      <c r="O74" s="34"/>
      <c r="W74" s="31"/>
      <c r="X74" s="91"/>
      <c r="Y74" s="91"/>
      <c r="Z74" s="91"/>
      <c r="AA74" s="91"/>
      <c r="AB74" s="91"/>
      <c r="AC74" s="91"/>
      <c r="AD74" s="91"/>
      <c r="AE74" s="91"/>
      <c r="AF74" s="91"/>
      <c r="AG74" s="91"/>
    </row>
    <row r="75" spans="1:33" x14ac:dyDescent="0.2">
      <c r="A75" s="35"/>
      <c r="B75" s="30"/>
      <c r="C75" s="34"/>
      <c r="D75" s="31"/>
      <c r="E75" s="31"/>
      <c r="G75" s="34"/>
      <c r="H75" s="23"/>
      <c r="I75" s="34"/>
      <c r="J75" s="31"/>
      <c r="K75" s="34"/>
      <c r="L75" s="31"/>
      <c r="M75" s="34"/>
      <c r="N75" s="31"/>
      <c r="O75" s="34"/>
      <c r="W75" s="31"/>
      <c r="X75" s="91"/>
      <c r="Y75" s="91"/>
      <c r="Z75" s="91"/>
      <c r="AA75" s="91"/>
      <c r="AB75" s="91"/>
      <c r="AC75" s="91"/>
      <c r="AD75" s="91"/>
      <c r="AE75" s="91"/>
      <c r="AF75" s="91"/>
      <c r="AG75" s="91"/>
    </row>
    <row r="76" spans="1:33" x14ac:dyDescent="0.2">
      <c r="A76" s="36"/>
      <c r="B76" s="30"/>
      <c r="C76" s="34"/>
      <c r="D76" s="31"/>
      <c r="E76" s="31"/>
      <c r="G76" s="34"/>
      <c r="H76" s="23"/>
      <c r="I76" s="34"/>
      <c r="J76" s="31"/>
      <c r="K76" s="34"/>
      <c r="L76" s="31"/>
      <c r="M76" s="34"/>
      <c r="N76" s="31"/>
      <c r="O76" s="34"/>
      <c r="W76" s="31"/>
      <c r="X76" s="91"/>
      <c r="Y76" s="91"/>
      <c r="Z76" s="91"/>
      <c r="AA76" s="91"/>
      <c r="AB76" s="91"/>
      <c r="AC76" s="91"/>
      <c r="AD76" s="91"/>
      <c r="AE76" s="91"/>
      <c r="AF76" s="91"/>
      <c r="AG76" s="91"/>
    </row>
    <row r="77" spans="1:33" x14ac:dyDescent="0.2">
      <c r="A77" s="35"/>
      <c r="B77" s="30"/>
      <c r="C77" s="34"/>
      <c r="D77" s="31"/>
      <c r="E77" s="31"/>
      <c r="G77" s="34"/>
      <c r="H77" s="23"/>
      <c r="I77" s="34"/>
      <c r="J77" s="31"/>
      <c r="K77" s="34"/>
      <c r="L77" s="31"/>
      <c r="M77" s="34"/>
      <c r="N77" s="31"/>
      <c r="O77" s="34"/>
      <c r="W77" s="31"/>
      <c r="X77" s="91"/>
      <c r="Y77" s="91"/>
      <c r="Z77" s="91"/>
      <c r="AA77" s="91"/>
      <c r="AB77" s="91"/>
      <c r="AC77" s="91"/>
      <c r="AD77" s="91"/>
      <c r="AE77" s="91"/>
      <c r="AF77" s="91"/>
      <c r="AG77" s="91"/>
    </row>
    <row r="78" spans="1:33" x14ac:dyDescent="0.2">
      <c r="A78" s="36"/>
      <c r="B78" s="30"/>
      <c r="C78" s="34"/>
      <c r="D78" s="31"/>
      <c r="E78" s="31"/>
      <c r="G78" s="34"/>
      <c r="H78" s="23"/>
      <c r="I78" s="34"/>
      <c r="J78" s="31"/>
      <c r="K78" s="34"/>
      <c r="L78" s="31"/>
      <c r="M78" s="34"/>
      <c r="N78" s="31"/>
      <c r="O78" s="34"/>
      <c r="W78" s="31"/>
      <c r="X78" s="91"/>
      <c r="Y78" s="91"/>
      <c r="Z78" s="91"/>
      <c r="AA78" s="91"/>
      <c r="AB78" s="91"/>
      <c r="AC78" s="91"/>
      <c r="AD78" s="91"/>
      <c r="AE78" s="91"/>
      <c r="AF78" s="91"/>
      <c r="AG78" s="91"/>
    </row>
    <row r="79" spans="1:33" x14ac:dyDescent="0.2">
      <c r="A79" s="35"/>
      <c r="B79" s="30"/>
      <c r="C79" s="34"/>
      <c r="D79" s="31"/>
      <c r="E79" s="31"/>
      <c r="G79" s="34"/>
      <c r="H79" s="23"/>
      <c r="I79" s="34"/>
      <c r="J79" s="31"/>
      <c r="K79" s="34"/>
      <c r="L79" s="31"/>
      <c r="M79" s="34"/>
      <c r="N79" s="31"/>
      <c r="O79" s="34"/>
      <c r="W79" s="31"/>
      <c r="X79" s="91"/>
      <c r="Y79" s="91"/>
      <c r="Z79" s="91"/>
      <c r="AA79" s="91"/>
      <c r="AB79" s="91"/>
      <c r="AC79" s="91"/>
      <c r="AD79" s="91"/>
      <c r="AE79" s="91"/>
      <c r="AF79" s="91"/>
      <c r="AG79" s="91"/>
    </row>
    <row r="80" spans="1:33" x14ac:dyDescent="0.2">
      <c r="A80" s="36"/>
      <c r="B80" s="30"/>
      <c r="C80" s="34"/>
      <c r="D80" s="31"/>
      <c r="E80" s="31"/>
      <c r="G80" s="34"/>
      <c r="H80" s="23"/>
      <c r="I80" s="34"/>
      <c r="J80" s="31"/>
      <c r="K80" s="34"/>
      <c r="L80" s="31"/>
      <c r="M80" s="34"/>
      <c r="N80" s="31"/>
      <c r="O80" s="34"/>
      <c r="W80" s="31"/>
      <c r="X80" s="91"/>
      <c r="Y80" s="91"/>
      <c r="Z80" s="91"/>
      <c r="AA80" s="91"/>
      <c r="AB80" s="91"/>
      <c r="AC80" s="91"/>
      <c r="AD80" s="91"/>
      <c r="AE80" s="91"/>
      <c r="AF80" s="91"/>
      <c r="AG80" s="91"/>
    </row>
    <row r="81" spans="1:33" x14ac:dyDescent="0.2">
      <c r="A81" s="35"/>
      <c r="B81" s="30"/>
      <c r="C81" s="34"/>
      <c r="D81" s="31"/>
      <c r="E81" s="31"/>
      <c r="G81" s="34"/>
      <c r="H81" s="23"/>
      <c r="I81" s="34"/>
      <c r="J81" s="31"/>
      <c r="K81" s="34"/>
      <c r="L81" s="31"/>
      <c r="M81" s="34"/>
      <c r="N81" s="31"/>
      <c r="O81" s="34"/>
      <c r="W81" s="31"/>
      <c r="X81" s="91"/>
      <c r="Y81" s="91"/>
      <c r="Z81" s="91"/>
      <c r="AA81" s="91"/>
      <c r="AB81" s="91"/>
      <c r="AC81" s="91"/>
      <c r="AD81" s="91"/>
      <c r="AE81" s="91"/>
      <c r="AF81" s="91"/>
      <c r="AG81" s="91"/>
    </row>
    <row r="82" spans="1:33" x14ac:dyDescent="0.2">
      <c r="A82" s="36"/>
      <c r="B82" s="30"/>
      <c r="C82" s="34"/>
      <c r="D82" s="31"/>
      <c r="E82" s="31"/>
      <c r="G82" s="34"/>
      <c r="H82" s="23"/>
      <c r="I82" s="34"/>
      <c r="J82" s="31"/>
      <c r="K82" s="34"/>
      <c r="L82" s="31"/>
      <c r="M82" s="34"/>
      <c r="N82" s="31"/>
      <c r="O82" s="34"/>
      <c r="W82" s="31"/>
      <c r="X82" s="91"/>
      <c r="Y82" s="91"/>
      <c r="Z82" s="91"/>
      <c r="AA82" s="91"/>
      <c r="AB82" s="91"/>
      <c r="AC82" s="91"/>
      <c r="AD82" s="91"/>
      <c r="AE82" s="91"/>
      <c r="AF82" s="91"/>
      <c r="AG82" s="91"/>
    </row>
    <row r="83" spans="1:33" x14ac:dyDescent="0.2">
      <c r="A83" s="35"/>
      <c r="B83" s="30"/>
      <c r="C83" s="34"/>
      <c r="D83" s="31"/>
      <c r="E83" s="31"/>
      <c r="G83" s="34"/>
      <c r="H83" s="23"/>
      <c r="I83" s="34"/>
      <c r="J83" s="31"/>
      <c r="K83" s="34"/>
      <c r="L83" s="31"/>
      <c r="M83" s="34"/>
      <c r="N83" s="31"/>
      <c r="O83" s="34"/>
      <c r="W83" s="31"/>
      <c r="X83" s="91"/>
      <c r="Y83" s="91"/>
      <c r="Z83" s="91"/>
      <c r="AA83" s="91"/>
      <c r="AB83" s="91"/>
      <c r="AC83" s="91"/>
      <c r="AD83" s="91"/>
      <c r="AE83" s="91"/>
      <c r="AF83" s="91"/>
      <c r="AG83" s="91"/>
    </row>
    <row r="84" spans="1:33" x14ac:dyDescent="0.2">
      <c r="A84" s="36"/>
      <c r="B84" s="30"/>
      <c r="C84" s="34"/>
      <c r="D84" s="31"/>
      <c r="E84" s="31"/>
      <c r="G84" s="34"/>
      <c r="H84" s="23"/>
      <c r="I84" s="34"/>
      <c r="J84" s="31"/>
      <c r="K84" s="34"/>
      <c r="L84" s="31"/>
      <c r="M84" s="34"/>
      <c r="N84" s="31"/>
      <c r="O84" s="34"/>
      <c r="W84" s="31"/>
      <c r="X84" s="91"/>
      <c r="Y84" s="91"/>
      <c r="Z84" s="91"/>
      <c r="AA84" s="91"/>
      <c r="AB84" s="91"/>
      <c r="AC84" s="91"/>
      <c r="AD84" s="91"/>
      <c r="AE84" s="91"/>
      <c r="AF84" s="91"/>
      <c r="AG84" s="91"/>
    </row>
    <row r="85" spans="1:33" x14ac:dyDescent="0.2">
      <c r="A85" s="35"/>
      <c r="B85" s="30"/>
      <c r="C85" s="34"/>
      <c r="D85" s="31"/>
      <c r="E85" s="31"/>
      <c r="G85" s="34"/>
      <c r="H85" s="23"/>
      <c r="I85" s="34"/>
      <c r="J85" s="31"/>
      <c r="K85" s="34"/>
      <c r="L85" s="31"/>
      <c r="M85" s="34"/>
      <c r="N85" s="31"/>
      <c r="O85" s="34"/>
      <c r="W85" s="31"/>
      <c r="X85" s="91"/>
      <c r="Y85" s="91"/>
      <c r="Z85" s="91"/>
      <c r="AA85" s="91"/>
      <c r="AB85" s="91"/>
      <c r="AC85" s="91"/>
      <c r="AD85" s="91"/>
      <c r="AE85" s="91"/>
      <c r="AF85" s="91"/>
      <c r="AG85" s="91"/>
    </row>
    <row r="86" spans="1:33" x14ac:dyDescent="0.2">
      <c r="A86" s="36"/>
      <c r="B86" s="30"/>
      <c r="C86" s="34"/>
      <c r="D86" s="31"/>
      <c r="E86" s="31"/>
      <c r="G86" s="34"/>
      <c r="H86" s="23"/>
      <c r="I86" s="34"/>
      <c r="J86" s="31"/>
      <c r="K86" s="34"/>
      <c r="L86" s="31"/>
      <c r="M86" s="34"/>
      <c r="N86" s="31"/>
      <c r="O86" s="34"/>
      <c r="W86" s="31"/>
      <c r="X86" s="91"/>
      <c r="Y86" s="91"/>
      <c r="Z86" s="91"/>
      <c r="AA86" s="91"/>
      <c r="AB86" s="91"/>
      <c r="AC86" s="91"/>
      <c r="AD86" s="91"/>
      <c r="AE86" s="91"/>
      <c r="AF86" s="91"/>
      <c r="AG86" s="91"/>
    </row>
    <row r="87" spans="1:33" x14ac:dyDescent="0.2">
      <c r="A87" s="35"/>
      <c r="B87" s="30"/>
      <c r="C87" s="34"/>
      <c r="D87" s="31"/>
      <c r="E87" s="31"/>
      <c r="G87" s="34"/>
      <c r="H87" s="23"/>
      <c r="I87" s="34"/>
      <c r="J87" s="31"/>
      <c r="K87" s="34"/>
      <c r="L87" s="31"/>
      <c r="M87" s="34"/>
      <c r="N87" s="31"/>
      <c r="O87" s="34"/>
      <c r="W87" s="31"/>
      <c r="X87" s="91"/>
      <c r="Y87" s="91"/>
      <c r="Z87" s="91"/>
      <c r="AA87" s="91"/>
      <c r="AB87" s="91"/>
      <c r="AC87" s="91"/>
      <c r="AD87" s="91"/>
      <c r="AE87" s="91"/>
      <c r="AF87" s="91"/>
      <c r="AG87" s="91"/>
    </row>
    <row r="88" spans="1:33" x14ac:dyDescent="0.2">
      <c r="A88" s="36"/>
      <c r="B88" s="30"/>
      <c r="C88" s="34"/>
      <c r="D88" s="31"/>
      <c r="E88" s="31"/>
      <c r="G88" s="34"/>
      <c r="H88" s="23"/>
      <c r="I88" s="34"/>
      <c r="J88" s="31"/>
      <c r="K88" s="34"/>
      <c r="L88" s="31"/>
      <c r="M88" s="34"/>
      <c r="N88" s="31"/>
      <c r="O88" s="34"/>
      <c r="W88" s="31"/>
      <c r="X88" s="91"/>
      <c r="Y88" s="91"/>
      <c r="Z88" s="91"/>
      <c r="AA88" s="91"/>
      <c r="AB88" s="91"/>
      <c r="AC88" s="91"/>
      <c r="AD88" s="91"/>
      <c r="AE88" s="91"/>
      <c r="AF88" s="91"/>
      <c r="AG88" s="91"/>
    </row>
    <row r="89" spans="1:33" x14ac:dyDescent="0.2">
      <c r="A89" s="35"/>
      <c r="B89" s="30"/>
      <c r="C89" s="34"/>
      <c r="D89" s="31"/>
      <c r="E89" s="31"/>
      <c r="G89" s="34"/>
      <c r="H89" s="23"/>
      <c r="I89" s="34"/>
      <c r="J89" s="31"/>
      <c r="K89" s="34"/>
      <c r="L89" s="31"/>
      <c r="M89" s="34"/>
      <c r="N89" s="31"/>
      <c r="O89" s="34"/>
      <c r="W89" s="31"/>
      <c r="X89" s="91"/>
      <c r="Y89" s="91"/>
      <c r="Z89" s="91"/>
      <c r="AA89" s="91"/>
      <c r="AB89" s="91"/>
      <c r="AC89" s="91"/>
      <c r="AD89" s="91"/>
      <c r="AE89" s="91"/>
      <c r="AF89" s="91"/>
      <c r="AG89" s="91"/>
    </row>
    <row r="90" spans="1:33" x14ac:dyDescent="0.2">
      <c r="A90" s="36"/>
      <c r="B90" s="30"/>
      <c r="C90" s="34"/>
      <c r="D90" s="31"/>
      <c r="E90" s="31"/>
      <c r="G90" s="34"/>
      <c r="H90" s="23"/>
      <c r="I90" s="34"/>
      <c r="J90" s="31"/>
      <c r="K90" s="34"/>
      <c r="L90" s="31"/>
      <c r="M90" s="34"/>
      <c r="N90" s="31"/>
      <c r="O90" s="34"/>
      <c r="W90" s="31"/>
      <c r="X90" s="91"/>
      <c r="Y90" s="91"/>
      <c r="Z90" s="91"/>
      <c r="AA90" s="91"/>
      <c r="AB90" s="91"/>
      <c r="AC90" s="91"/>
      <c r="AD90" s="91"/>
      <c r="AE90" s="91"/>
      <c r="AF90" s="91"/>
      <c r="AG90" s="91"/>
    </row>
    <row r="91" spans="1:33" x14ac:dyDescent="0.2">
      <c r="A91" s="35"/>
      <c r="B91" s="30"/>
      <c r="C91" s="34"/>
      <c r="D91" s="31"/>
      <c r="E91" s="31"/>
      <c r="G91" s="34"/>
      <c r="H91" s="23"/>
      <c r="I91" s="34"/>
      <c r="J91" s="31"/>
      <c r="K91" s="34"/>
      <c r="L91" s="31"/>
      <c r="M91" s="34"/>
      <c r="N91" s="31"/>
      <c r="O91" s="34"/>
      <c r="W91" s="31"/>
      <c r="X91" s="91"/>
      <c r="Y91" s="91"/>
      <c r="Z91" s="91"/>
      <c r="AA91" s="91"/>
      <c r="AB91" s="91"/>
      <c r="AC91" s="91"/>
      <c r="AD91" s="91"/>
      <c r="AE91" s="91"/>
      <c r="AF91" s="91"/>
      <c r="AG91" s="91"/>
    </row>
    <row r="92" spans="1:33" x14ac:dyDescent="0.2">
      <c r="A92" s="36"/>
      <c r="B92" s="30"/>
      <c r="C92" s="34"/>
      <c r="D92" s="31"/>
      <c r="E92" s="31"/>
      <c r="G92" s="34"/>
      <c r="H92" s="23"/>
      <c r="I92" s="34"/>
      <c r="J92" s="31"/>
      <c r="K92" s="34"/>
      <c r="L92" s="31"/>
      <c r="M92" s="34"/>
      <c r="N92" s="31"/>
      <c r="O92" s="34"/>
      <c r="W92" s="31"/>
      <c r="X92" s="91"/>
      <c r="Y92" s="91"/>
      <c r="Z92" s="91"/>
      <c r="AA92" s="91"/>
      <c r="AB92" s="91"/>
      <c r="AC92" s="91"/>
      <c r="AD92" s="91"/>
      <c r="AE92" s="91"/>
      <c r="AF92" s="91"/>
      <c r="AG92" s="91"/>
    </row>
    <row r="93" spans="1:33" x14ac:dyDescent="0.2">
      <c r="A93" s="35"/>
      <c r="B93" s="30"/>
      <c r="C93" s="34"/>
      <c r="D93" s="31"/>
      <c r="E93" s="31"/>
      <c r="G93" s="34"/>
      <c r="H93" s="23"/>
      <c r="I93" s="34"/>
      <c r="J93" s="31"/>
      <c r="K93" s="34"/>
      <c r="L93" s="31"/>
      <c r="M93" s="34"/>
      <c r="N93" s="31"/>
      <c r="O93" s="34"/>
      <c r="W93" s="31"/>
      <c r="X93" s="91"/>
      <c r="Y93" s="91"/>
      <c r="Z93" s="91"/>
      <c r="AA93" s="91"/>
      <c r="AB93" s="91"/>
      <c r="AC93" s="91"/>
      <c r="AD93" s="91"/>
      <c r="AE93" s="91"/>
      <c r="AF93" s="91"/>
      <c r="AG93" s="91"/>
    </row>
    <row r="94" spans="1:33" x14ac:dyDescent="0.2">
      <c r="A94" s="36"/>
      <c r="B94" s="30"/>
      <c r="C94" s="34"/>
      <c r="D94" s="31"/>
      <c r="E94" s="31"/>
      <c r="G94" s="34"/>
      <c r="H94" s="23"/>
      <c r="I94" s="34"/>
      <c r="J94" s="31"/>
      <c r="K94" s="34"/>
      <c r="L94" s="31"/>
      <c r="M94" s="34"/>
      <c r="N94" s="31"/>
      <c r="O94" s="34"/>
      <c r="W94" s="31"/>
      <c r="X94" s="91"/>
      <c r="Y94" s="91"/>
      <c r="Z94" s="91"/>
      <c r="AA94" s="91"/>
      <c r="AB94" s="91"/>
      <c r="AC94" s="91"/>
      <c r="AD94" s="91"/>
      <c r="AE94" s="91"/>
      <c r="AF94" s="91"/>
      <c r="AG94" s="91"/>
    </row>
    <row r="95" spans="1:33" x14ac:dyDescent="0.2">
      <c r="A95" s="35"/>
      <c r="B95" s="30"/>
      <c r="C95" s="34"/>
      <c r="D95" s="31"/>
      <c r="E95" s="31"/>
      <c r="G95" s="34"/>
      <c r="H95" s="23"/>
      <c r="I95" s="34"/>
      <c r="J95" s="31"/>
      <c r="K95" s="34"/>
      <c r="L95" s="31"/>
      <c r="M95" s="34"/>
      <c r="N95" s="31"/>
      <c r="O95" s="34"/>
      <c r="W95" s="31"/>
      <c r="X95" s="91"/>
      <c r="Y95" s="91"/>
      <c r="Z95" s="91"/>
      <c r="AA95" s="91"/>
      <c r="AB95" s="91"/>
      <c r="AC95" s="91"/>
      <c r="AD95" s="91"/>
      <c r="AE95" s="91"/>
      <c r="AF95" s="91"/>
      <c r="AG95" s="91"/>
    </row>
    <row r="96" spans="1:33" x14ac:dyDescent="0.2">
      <c r="A96" s="36"/>
      <c r="B96" s="30"/>
      <c r="C96" s="34"/>
      <c r="D96" s="31"/>
      <c r="E96" s="31"/>
      <c r="G96" s="34"/>
      <c r="H96" s="23"/>
      <c r="I96" s="34"/>
      <c r="J96" s="31"/>
      <c r="K96" s="34"/>
      <c r="L96" s="31"/>
      <c r="M96" s="34"/>
      <c r="N96" s="31"/>
      <c r="O96" s="34"/>
      <c r="W96" s="31"/>
      <c r="X96" s="91"/>
      <c r="Y96" s="91"/>
      <c r="Z96" s="91"/>
      <c r="AA96" s="91"/>
      <c r="AB96" s="91"/>
      <c r="AC96" s="91"/>
      <c r="AD96" s="91"/>
      <c r="AE96" s="91"/>
      <c r="AF96" s="91"/>
      <c r="AG96" s="91"/>
    </row>
    <row r="97" spans="1:33" x14ac:dyDescent="0.2">
      <c r="A97" s="35"/>
      <c r="B97" s="30"/>
      <c r="C97" s="34"/>
      <c r="D97" s="31"/>
      <c r="E97" s="31"/>
      <c r="G97" s="34"/>
      <c r="H97" s="23"/>
      <c r="I97" s="34"/>
      <c r="J97" s="31"/>
      <c r="K97" s="34"/>
      <c r="L97" s="31"/>
      <c r="M97" s="34"/>
      <c r="N97" s="31"/>
      <c r="O97" s="34"/>
      <c r="W97" s="31"/>
      <c r="X97" s="91"/>
      <c r="Y97" s="91"/>
      <c r="Z97" s="91"/>
      <c r="AA97" s="91"/>
      <c r="AB97" s="91"/>
      <c r="AC97" s="91"/>
      <c r="AD97" s="91"/>
      <c r="AE97" s="91"/>
      <c r="AF97" s="91"/>
      <c r="AG97" s="91"/>
    </row>
    <row r="98" spans="1:33" x14ac:dyDescent="0.2">
      <c r="A98" s="36"/>
      <c r="B98" s="30"/>
      <c r="C98" s="34"/>
      <c r="D98" s="31"/>
      <c r="E98" s="31"/>
      <c r="G98" s="34"/>
      <c r="H98" s="23"/>
      <c r="I98" s="34"/>
      <c r="J98" s="31"/>
      <c r="K98" s="34"/>
      <c r="L98" s="31"/>
      <c r="M98" s="34"/>
      <c r="N98" s="31"/>
      <c r="O98" s="34"/>
      <c r="W98" s="31"/>
      <c r="X98" s="91"/>
      <c r="Y98" s="91"/>
      <c r="Z98" s="91"/>
      <c r="AA98" s="91"/>
      <c r="AB98" s="91"/>
      <c r="AC98" s="91"/>
      <c r="AD98" s="91"/>
      <c r="AE98" s="91"/>
      <c r="AF98" s="91"/>
      <c r="AG98" s="91"/>
    </row>
    <row r="99" spans="1:33" x14ac:dyDescent="0.2">
      <c r="A99" s="35"/>
      <c r="B99" s="30"/>
      <c r="C99" s="34"/>
      <c r="D99" s="31"/>
      <c r="E99" s="31"/>
      <c r="G99" s="34"/>
      <c r="H99" s="23"/>
      <c r="I99" s="34"/>
      <c r="J99" s="31"/>
      <c r="K99" s="34"/>
      <c r="L99" s="31"/>
      <c r="M99" s="34"/>
      <c r="N99" s="31"/>
      <c r="O99" s="34"/>
      <c r="W99" s="31"/>
      <c r="X99" s="91"/>
      <c r="Y99" s="91"/>
      <c r="Z99" s="91"/>
      <c r="AA99" s="91"/>
      <c r="AB99" s="91"/>
      <c r="AC99" s="91"/>
      <c r="AD99" s="91"/>
      <c r="AE99" s="91"/>
      <c r="AF99" s="91"/>
      <c r="AG99" s="91"/>
    </row>
    <row r="100" spans="1:33" x14ac:dyDescent="0.2">
      <c r="A100" s="36"/>
      <c r="B100" s="30"/>
      <c r="C100" s="34"/>
      <c r="D100" s="31"/>
      <c r="E100" s="31"/>
      <c r="G100" s="34"/>
      <c r="H100" s="23"/>
      <c r="I100" s="34"/>
      <c r="J100" s="31"/>
      <c r="K100" s="34"/>
      <c r="L100" s="31"/>
      <c r="M100" s="34"/>
      <c r="N100" s="31"/>
      <c r="O100" s="34"/>
      <c r="W100" s="31"/>
      <c r="X100" s="91"/>
      <c r="Y100" s="91"/>
      <c r="Z100" s="91"/>
      <c r="AA100" s="91"/>
      <c r="AB100" s="91"/>
      <c r="AC100" s="91"/>
      <c r="AD100" s="91"/>
      <c r="AE100" s="91"/>
      <c r="AF100" s="91"/>
      <c r="AG100" s="91"/>
    </row>
    <row r="101" spans="1:33" x14ac:dyDescent="0.2">
      <c r="A101" s="35"/>
      <c r="B101" s="30"/>
      <c r="C101" s="34"/>
      <c r="D101" s="31"/>
      <c r="E101" s="31"/>
      <c r="G101" s="34"/>
      <c r="H101" s="23"/>
      <c r="I101" s="34"/>
      <c r="J101" s="31"/>
      <c r="K101" s="34"/>
      <c r="L101" s="31"/>
      <c r="M101" s="34"/>
      <c r="N101" s="31"/>
      <c r="O101" s="34"/>
      <c r="W101" s="31"/>
      <c r="X101" s="91"/>
      <c r="Y101" s="91"/>
      <c r="Z101" s="91"/>
      <c r="AA101" s="91"/>
      <c r="AB101" s="91"/>
      <c r="AC101" s="91"/>
      <c r="AD101" s="91"/>
      <c r="AE101" s="91"/>
      <c r="AF101" s="91"/>
      <c r="AG101" s="91"/>
    </row>
    <row r="102" spans="1:33" x14ac:dyDescent="0.2">
      <c r="A102" s="36"/>
      <c r="B102" s="30"/>
      <c r="C102" s="34"/>
      <c r="D102" s="31"/>
      <c r="E102" s="31"/>
      <c r="G102" s="34"/>
      <c r="H102" s="23"/>
      <c r="I102" s="34"/>
      <c r="J102" s="31"/>
      <c r="K102" s="34"/>
      <c r="L102" s="31"/>
      <c r="M102" s="34"/>
      <c r="N102" s="31"/>
      <c r="O102" s="34"/>
      <c r="W102" s="31"/>
      <c r="X102" s="91"/>
      <c r="Y102" s="91"/>
      <c r="Z102" s="91"/>
      <c r="AA102" s="91"/>
      <c r="AB102" s="91"/>
      <c r="AC102" s="91"/>
      <c r="AD102" s="91"/>
      <c r="AE102" s="91"/>
      <c r="AF102" s="91"/>
      <c r="AG102" s="91"/>
    </row>
    <row r="103" spans="1:33" x14ac:dyDescent="0.2">
      <c r="A103" s="35"/>
      <c r="B103" s="30"/>
      <c r="C103" s="34"/>
      <c r="D103" s="31"/>
      <c r="E103" s="31"/>
      <c r="G103" s="34"/>
      <c r="H103" s="23"/>
      <c r="I103" s="34"/>
      <c r="J103" s="31"/>
      <c r="K103" s="34"/>
      <c r="L103" s="31"/>
      <c r="M103" s="34"/>
      <c r="N103" s="31"/>
      <c r="O103" s="34"/>
      <c r="W103" s="31"/>
      <c r="X103" s="91"/>
      <c r="Y103" s="91"/>
      <c r="Z103" s="91"/>
      <c r="AA103" s="91"/>
      <c r="AB103" s="91"/>
      <c r="AC103" s="91"/>
      <c r="AD103" s="91"/>
      <c r="AE103" s="91"/>
      <c r="AF103" s="91"/>
      <c r="AG103" s="91"/>
    </row>
    <row r="104" spans="1:33" x14ac:dyDescent="0.2">
      <c r="A104" s="36"/>
      <c r="B104" s="30"/>
      <c r="C104" s="34"/>
      <c r="D104" s="31"/>
      <c r="E104" s="31"/>
      <c r="G104" s="34"/>
      <c r="H104" s="23"/>
      <c r="I104" s="34"/>
      <c r="J104" s="31"/>
      <c r="K104" s="34"/>
      <c r="L104" s="31"/>
      <c r="M104" s="34"/>
      <c r="N104" s="31"/>
      <c r="O104" s="34"/>
      <c r="W104" s="31"/>
      <c r="X104" s="91"/>
      <c r="Y104" s="91"/>
      <c r="Z104" s="91"/>
      <c r="AA104" s="91"/>
      <c r="AB104" s="91"/>
      <c r="AC104" s="91"/>
      <c r="AD104" s="91"/>
      <c r="AE104" s="91"/>
      <c r="AF104" s="91"/>
      <c r="AG104" s="91"/>
    </row>
    <row r="105" spans="1:33" x14ac:dyDescent="0.2">
      <c r="A105" s="35"/>
      <c r="B105" s="30"/>
      <c r="C105" s="34"/>
      <c r="D105" s="31"/>
      <c r="E105" s="31"/>
      <c r="G105" s="34"/>
      <c r="H105" s="23"/>
      <c r="I105" s="34"/>
      <c r="J105" s="31"/>
      <c r="K105" s="34"/>
      <c r="L105" s="31"/>
      <c r="M105" s="34"/>
      <c r="N105" s="31"/>
      <c r="O105" s="34"/>
      <c r="W105" s="31"/>
      <c r="X105" s="91"/>
      <c r="Y105" s="91"/>
      <c r="Z105" s="91"/>
      <c r="AA105" s="91"/>
      <c r="AB105" s="91"/>
      <c r="AC105" s="91"/>
      <c r="AD105" s="91"/>
      <c r="AE105" s="91"/>
      <c r="AF105" s="91"/>
      <c r="AG105" s="91"/>
    </row>
    <row r="106" spans="1:33" x14ac:dyDescent="0.2">
      <c r="A106" s="36"/>
      <c r="B106" s="30"/>
      <c r="C106" s="34"/>
      <c r="D106" s="31"/>
      <c r="E106" s="31"/>
      <c r="G106" s="34"/>
      <c r="H106" s="23"/>
      <c r="I106" s="34"/>
      <c r="J106" s="31"/>
      <c r="K106" s="34"/>
      <c r="L106" s="31"/>
      <c r="M106" s="34"/>
      <c r="N106" s="31"/>
      <c r="O106" s="34"/>
      <c r="W106" s="31"/>
      <c r="X106" s="91"/>
      <c r="Y106" s="91"/>
      <c r="Z106" s="91"/>
      <c r="AA106" s="91"/>
      <c r="AB106" s="91"/>
      <c r="AC106" s="91"/>
      <c r="AD106" s="91"/>
      <c r="AE106" s="91"/>
      <c r="AF106" s="91"/>
      <c r="AG106" s="91"/>
    </row>
    <row r="107" spans="1:33" x14ac:dyDescent="0.2">
      <c r="A107" s="35"/>
      <c r="B107" s="30"/>
      <c r="C107" s="34"/>
      <c r="D107" s="31"/>
      <c r="E107" s="31"/>
      <c r="G107" s="34"/>
      <c r="H107" s="23"/>
      <c r="I107" s="34"/>
      <c r="J107" s="31"/>
      <c r="K107" s="34"/>
      <c r="L107" s="31"/>
      <c r="M107" s="34"/>
      <c r="N107" s="31"/>
      <c r="O107" s="34"/>
      <c r="W107" s="31"/>
      <c r="X107" s="91"/>
      <c r="Y107" s="91"/>
      <c r="Z107" s="91"/>
      <c r="AA107" s="91"/>
      <c r="AB107" s="91"/>
      <c r="AC107" s="91"/>
      <c r="AD107" s="91"/>
      <c r="AE107" s="91"/>
      <c r="AF107" s="91"/>
      <c r="AG107" s="91"/>
    </row>
    <row r="108" spans="1:33" x14ac:dyDescent="0.2">
      <c r="A108" s="36"/>
      <c r="B108" s="30"/>
      <c r="C108" s="34"/>
      <c r="D108" s="31"/>
      <c r="E108" s="31"/>
      <c r="G108" s="34"/>
      <c r="H108" s="23"/>
      <c r="I108" s="34"/>
      <c r="J108" s="31"/>
      <c r="K108" s="34"/>
      <c r="L108" s="31"/>
      <c r="M108" s="34"/>
      <c r="N108" s="31"/>
      <c r="O108" s="34"/>
      <c r="W108" s="31"/>
      <c r="X108" s="91"/>
      <c r="Y108" s="91"/>
      <c r="Z108" s="91"/>
      <c r="AA108" s="91"/>
      <c r="AB108" s="91"/>
      <c r="AC108" s="91"/>
      <c r="AD108" s="91"/>
      <c r="AE108" s="91"/>
      <c r="AF108" s="91"/>
      <c r="AG108" s="91"/>
    </row>
    <row r="109" spans="1:33" x14ac:dyDescent="0.2">
      <c r="A109" s="35"/>
      <c r="B109" s="30"/>
      <c r="C109" s="34"/>
      <c r="D109" s="31"/>
      <c r="E109" s="31"/>
      <c r="G109" s="34"/>
      <c r="H109" s="23"/>
      <c r="I109" s="34"/>
      <c r="J109" s="31"/>
      <c r="K109" s="34"/>
      <c r="L109" s="31"/>
      <c r="M109" s="34"/>
      <c r="N109" s="31"/>
      <c r="O109" s="34"/>
      <c r="W109" s="31"/>
      <c r="X109" s="91"/>
      <c r="Y109" s="91"/>
      <c r="Z109" s="91"/>
      <c r="AA109" s="91"/>
      <c r="AB109" s="91"/>
      <c r="AC109" s="91"/>
      <c r="AD109" s="91"/>
      <c r="AE109" s="91"/>
      <c r="AF109" s="91"/>
      <c r="AG109" s="91"/>
    </row>
    <row r="110" spans="1:33" x14ac:dyDescent="0.2">
      <c r="A110" s="36"/>
      <c r="B110" s="30"/>
      <c r="C110" s="34"/>
      <c r="D110" s="31"/>
      <c r="E110" s="31"/>
      <c r="G110" s="34"/>
      <c r="H110" s="23"/>
      <c r="I110" s="34"/>
      <c r="J110" s="31"/>
      <c r="K110" s="34"/>
      <c r="L110" s="31"/>
      <c r="M110" s="34"/>
      <c r="N110" s="31"/>
      <c r="O110" s="34"/>
      <c r="W110" s="31"/>
      <c r="X110" s="91"/>
      <c r="Y110" s="91"/>
      <c r="Z110" s="91"/>
      <c r="AA110" s="91"/>
      <c r="AB110" s="91"/>
      <c r="AC110" s="91"/>
      <c r="AD110" s="91"/>
      <c r="AE110" s="91"/>
      <c r="AF110" s="91"/>
      <c r="AG110" s="91"/>
    </row>
    <row r="111" spans="1:33" x14ac:dyDescent="0.2">
      <c r="A111" s="35"/>
      <c r="B111" s="30"/>
      <c r="C111" s="34"/>
      <c r="D111" s="31"/>
      <c r="E111" s="31"/>
      <c r="G111" s="34"/>
      <c r="H111" s="23"/>
      <c r="I111" s="34"/>
      <c r="J111" s="31"/>
      <c r="K111" s="34"/>
      <c r="L111" s="31"/>
      <c r="M111" s="34"/>
      <c r="N111" s="31"/>
      <c r="O111" s="34"/>
      <c r="W111" s="31"/>
      <c r="X111" s="91"/>
      <c r="Y111" s="91"/>
      <c r="Z111" s="91"/>
      <c r="AA111" s="91"/>
      <c r="AB111" s="91"/>
      <c r="AC111" s="91"/>
      <c r="AD111" s="91"/>
      <c r="AE111" s="91"/>
      <c r="AF111" s="91"/>
      <c r="AG111" s="91"/>
    </row>
    <row r="112" spans="1:33" x14ac:dyDescent="0.2">
      <c r="A112" s="36"/>
      <c r="B112" s="30"/>
      <c r="C112" s="34"/>
      <c r="D112" s="31"/>
      <c r="E112" s="31"/>
      <c r="G112" s="34"/>
      <c r="H112" s="23"/>
      <c r="I112" s="34"/>
      <c r="J112" s="31"/>
      <c r="K112" s="34"/>
      <c r="L112" s="31"/>
      <c r="M112" s="34"/>
      <c r="N112" s="31"/>
      <c r="O112" s="34"/>
      <c r="W112" s="31"/>
      <c r="X112" s="91"/>
      <c r="Y112" s="91"/>
      <c r="Z112" s="91"/>
      <c r="AA112" s="91"/>
      <c r="AB112" s="91"/>
      <c r="AC112" s="91"/>
      <c r="AD112" s="91"/>
      <c r="AE112" s="91"/>
      <c r="AF112" s="91"/>
      <c r="AG112" s="91"/>
    </row>
    <row r="113" spans="1:33" x14ac:dyDescent="0.2">
      <c r="A113" s="35"/>
      <c r="B113" s="30"/>
      <c r="C113" s="34"/>
      <c r="D113" s="31"/>
      <c r="E113" s="31"/>
      <c r="G113" s="34"/>
      <c r="H113" s="23"/>
      <c r="I113" s="34"/>
      <c r="J113" s="31"/>
      <c r="K113" s="34"/>
      <c r="L113" s="31"/>
      <c r="M113" s="34"/>
      <c r="N113" s="31"/>
      <c r="O113" s="34"/>
      <c r="W113" s="31"/>
      <c r="X113" s="91"/>
      <c r="Y113" s="91"/>
      <c r="Z113" s="91"/>
      <c r="AA113" s="91"/>
      <c r="AB113" s="91"/>
      <c r="AC113" s="91"/>
      <c r="AD113" s="91"/>
      <c r="AE113" s="91"/>
      <c r="AF113" s="91"/>
      <c r="AG113" s="91"/>
    </row>
    <row r="114" spans="1:33" x14ac:dyDescent="0.2">
      <c r="A114" s="36"/>
      <c r="B114" s="30"/>
      <c r="C114" s="34"/>
      <c r="D114" s="31"/>
      <c r="E114" s="31"/>
      <c r="G114" s="34"/>
      <c r="H114" s="23"/>
      <c r="I114" s="34"/>
      <c r="J114" s="31"/>
      <c r="K114" s="34"/>
      <c r="L114" s="31"/>
      <c r="M114" s="34"/>
      <c r="N114" s="31"/>
      <c r="O114" s="34"/>
      <c r="W114" s="31"/>
      <c r="X114" s="91"/>
      <c r="Y114" s="91"/>
      <c r="Z114" s="91"/>
      <c r="AA114" s="91"/>
      <c r="AB114" s="91"/>
      <c r="AC114" s="91"/>
      <c r="AD114" s="91"/>
      <c r="AE114" s="91"/>
      <c r="AF114" s="91"/>
      <c r="AG114" s="91"/>
    </row>
    <row r="115" spans="1:33" x14ac:dyDescent="0.2">
      <c r="A115" s="35"/>
      <c r="B115" s="30"/>
      <c r="C115" s="34"/>
      <c r="D115" s="31"/>
      <c r="E115" s="31"/>
      <c r="G115" s="34"/>
      <c r="H115" s="23"/>
      <c r="I115" s="34"/>
      <c r="J115" s="31"/>
      <c r="K115" s="34"/>
      <c r="L115" s="31"/>
      <c r="M115" s="34"/>
      <c r="N115" s="31"/>
      <c r="O115" s="34"/>
      <c r="W115" s="31"/>
      <c r="X115" s="91"/>
      <c r="Y115" s="91"/>
      <c r="Z115" s="91"/>
      <c r="AA115" s="91"/>
      <c r="AB115" s="91"/>
      <c r="AC115" s="91"/>
      <c r="AD115" s="91"/>
      <c r="AE115" s="91"/>
      <c r="AF115" s="91"/>
      <c r="AG115" s="91"/>
    </row>
    <row r="116" spans="1:33" x14ac:dyDescent="0.2">
      <c r="A116" s="36"/>
      <c r="B116" s="30"/>
      <c r="C116" s="34"/>
      <c r="D116" s="31"/>
      <c r="E116" s="31"/>
      <c r="G116" s="34"/>
      <c r="H116" s="23"/>
      <c r="I116" s="34"/>
      <c r="J116" s="31"/>
      <c r="K116" s="34"/>
      <c r="L116" s="31"/>
      <c r="M116" s="34"/>
      <c r="N116" s="31"/>
      <c r="O116" s="34"/>
      <c r="W116" s="31"/>
      <c r="X116" s="91"/>
      <c r="Y116" s="91"/>
      <c r="Z116" s="91"/>
      <c r="AA116" s="91"/>
      <c r="AB116" s="91"/>
      <c r="AC116" s="91"/>
      <c r="AD116" s="91"/>
      <c r="AE116" s="91"/>
      <c r="AF116" s="91"/>
      <c r="AG116" s="91"/>
    </row>
    <row r="117" spans="1:33" x14ac:dyDescent="0.2">
      <c r="A117" s="35"/>
      <c r="B117" s="30"/>
      <c r="C117" s="34"/>
      <c r="D117" s="31"/>
      <c r="E117" s="31"/>
      <c r="G117" s="34"/>
      <c r="H117" s="23"/>
      <c r="I117" s="34"/>
      <c r="J117" s="31"/>
      <c r="K117" s="34"/>
      <c r="L117" s="31"/>
      <c r="M117" s="34"/>
      <c r="N117" s="31"/>
      <c r="O117" s="34"/>
      <c r="W117" s="31"/>
      <c r="X117" s="91"/>
      <c r="Y117" s="91"/>
      <c r="Z117" s="91"/>
      <c r="AA117" s="91"/>
      <c r="AB117" s="91"/>
      <c r="AC117" s="91"/>
      <c r="AD117" s="91"/>
      <c r="AE117" s="91"/>
      <c r="AF117" s="91"/>
      <c r="AG117" s="91"/>
    </row>
    <row r="118" spans="1:33" x14ac:dyDescent="0.2">
      <c r="A118" s="36"/>
      <c r="B118" s="30"/>
      <c r="C118" s="34"/>
      <c r="D118" s="31"/>
      <c r="E118" s="31"/>
      <c r="G118" s="34"/>
      <c r="H118" s="23"/>
      <c r="I118" s="34"/>
      <c r="J118" s="31"/>
      <c r="K118" s="34"/>
      <c r="L118" s="31"/>
      <c r="M118" s="34"/>
      <c r="N118" s="31"/>
      <c r="O118" s="34"/>
      <c r="W118" s="31"/>
      <c r="X118" s="91"/>
      <c r="Y118" s="91"/>
      <c r="Z118" s="91"/>
      <c r="AA118" s="91"/>
      <c r="AB118" s="91"/>
      <c r="AC118" s="91"/>
      <c r="AD118" s="91"/>
      <c r="AE118" s="91"/>
      <c r="AF118" s="91"/>
      <c r="AG118" s="91"/>
    </row>
    <row r="119" spans="1:33" x14ac:dyDescent="0.2">
      <c r="A119" s="35"/>
      <c r="B119" s="30"/>
      <c r="C119" s="34"/>
      <c r="D119" s="31"/>
      <c r="E119" s="31"/>
      <c r="G119" s="34"/>
      <c r="H119" s="23"/>
      <c r="I119" s="34"/>
      <c r="J119" s="31"/>
      <c r="K119" s="34"/>
      <c r="L119" s="31"/>
      <c r="M119" s="34"/>
      <c r="N119" s="31"/>
      <c r="O119" s="34"/>
      <c r="W119" s="31"/>
      <c r="X119" s="91"/>
      <c r="Y119" s="91"/>
      <c r="Z119" s="91"/>
      <c r="AA119" s="91"/>
      <c r="AB119" s="91"/>
      <c r="AC119" s="91"/>
      <c r="AD119" s="91"/>
      <c r="AE119" s="91"/>
      <c r="AF119" s="91"/>
      <c r="AG119" s="91"/>
    </row>
    <row r="120" spans="1:33" x14ac:dyDescent="0.2">
      <c r="A120" s="36"/>
      <c r="B120" s="30"/>
      <c r="C120" s="34"/>
      <c r="D120" s="31"/>
      <c r="E120" s="31"/>
      <c r="G120" s="34"/>
      <c r="H120" s="23"/>
      <c r="I120" s="34"/>
      <c r="J120" s="31"/>
      <c r="K120" s="34"/>
      <c r="L120" s="31"/>
      <c r="M120" s="34"/>
      <c r="N120" s="31"/>
      <c r="O120" s="34"/>
      <c r="W120" s="31"/>
      <c r="X120" s="91"/>
      <c r="Y120" s="91"/>
      <c r="Z120" s="91"/>
      <c r="AA120" s="91"/>
      <c r="AB120" s="91"/>
      <c r="AC120" s="91"/>
      <c r="AD120" s="91"/>
      <c r="AE120" s="91"/>
      <c r="AF120" s="91"/>
      <c r="AG120" s="91"/>
    </row>
    <row r="121" spans="1:33" x14ac:dyDescent="0.2">
      <c r="A121" s="35"/>
      <c r="B121" s="30"/>
      <c r="C121" s="34"/>
      <c r="D121" s="31"/>
      <c r="E121" s="31"/>
      <c r="G121" s="34"/>
      <c r="H121" s="23"/>
      <c r="I121" s="34"/>
      <c r="J121" s="31"/>
      <c r="K121" s="34"/>
      <c r="L121" s="31"/>
      <c r="M121" s="34"/>
      <c r="N121" s="31"/>
      <c r="O121" s="34"/>
      <c r="W121" s="31"/>
      <c r="X121" s="91"/>
      <c r="Y121" s="91"/>
      <c r="Z121" s="91"/>
      <c r="AA121" s="91"/>
      <c r="AB121" s="91"/>
      <c r="AC121" s="91"/>
      <c r="AD121" s="91"/>
      <c r="AE121" s="91"/>
      <c r="AF121" s="91"/>
      <c r="AG121" s="91"/>
    </row>
    <row r="122" spans="1:33" x14ac:dyDescent="0.2">
      <c r="A122" s="36"/>
      <c r="B122" s="30"/>
      <c r="C122" s="34"/>
      <c r="D122" s="31"/>
      <c r="E122" s="31"/>
      <c r="G122" s="34"/>
      <c r="H122" s="23"/>
      <c r="I122" s="34"/>
      <c r="J122" s="31"/>
      <c r="K122" s="34"/>
      <c r="L122" s="31"/>
      <c r="M122" s="34"/>
      <c r="N122" s="31"/>
      <c r="O122" s="34"/>
      <c r="W122" s="31"/>
      <c r="X122" s="91"/>
      <c r="Y122" s="91"/>
      <c r="Z122" s="91"/>
      <c r="AA122" s="91"/>
      <c r="AB122" s="91"/>
      <c r="AC122" s="91"/>
      <c r="AD122" s="91"/>
      <c r="AE122" s="91"/>
      <c r="AF122" s="91"/>
      <c r="AG122" s="91"/>
    </row>
    <row r="123" spans="1:33" x14ac:dyDescent="0.2">
      <c r="A123" s="35"/>
      <c r="B123" s="30"/>
      <c r="C123" s="34"/>
      <c r="D123" s="31"/>
      <c r="E123" s="31"/>
      <c r="G123" s="34"/>
      <c r="H123" s="23"/>
      <c r="I123" s="34"/>
      <c r="J123" s="31"/>
      <c r="K123" s="34"/>
      <c r="L123" s="31"/>
      <c r="M123" s="34"/>
      <c r="N123" s="31"/>
      <c r="O123" s="34"/>
      <c r="W123" s="31"/>
      <c r="X123" s="91"/>
      <c r="Y123" s="91"/>
      <c r="Z123" s="91"/>
      <c r="AA123" s="91"/>
      <c r="AB123" s="91"/>
      <c r="AC123" s="91"/>
      <c r="AD123" s="91"/>
      <c r="AE123" s="91"/>
      <c r="AF123" s="91"/>
      <c r="AG123" s="91"/>
    </row>
    <row r="124" spans="1:33" x14ac:dyDescent="0.2">
      <c r="A124" s="36"/>
      <c r="B124" s="30"/>
      <c r="C124" s="34"/>
      <c r="D124" s="31"/>
      <c r="E124" s="31"/>
      <c r="G124" s="34"/>
      <c r="H124" s="23"/>
      <c r="I124" s="34"/>
      <c r="J124" s="31"/>
      <c r="K124" s="34"/>
      <c r="L124" s="31"/>
      <c r="M124" s="34"/>
      <c r="N124" s="31"/>
      <c r="O124" s="34"/>
      <c r="W124" s="31"/>
      <c r="X124" s="91"/>
      <c r="Y124" s="91"/>
      <c r="Z124" s="91"/>
      <c r="AA124" s="91"/>
      <c r="AB124" s="91"/>
      <c r="AC124" s="91"/>
      <c r="AD124" s="91"/>
      <c r="AE124" s="91"/>
      <c r="AF124" s="91"/>
      <c r="AG124" s="91"/>
    </row>
    <row r="125" spans="1:33" x14ac:dyDescent="0.2">
      <c r="A125" s="35"/>
      <c r="B125" s="30"/>
      <c r="C125" s="34"/>
      <c r="D125" s="31"/>
      <c r="E125" s="31"/>
      <c r="G125" s="34"/>
      <c r="H125" s="23"/>
      <c r="I125" s="34"/>
      <c r="J125" s="31"/>
      <c r="K125" s="34"/>
      <c r="L125" s="31"/>
      <c r="M125" s="34"/>
      <c r="N125" s="31"/>
      <c r="O125" s="34"/>
      <c r="W125" s="31"/>
      <c r="X125" s="91"/>
      <c r="Y125" s="91"/>
      <c r="Z125" s="91"/>
      <c r="AA125" s="91"/>
      <c r="AB125" s="91"/>
      <c r="AC125" s="91"/>
      <c r="AD125" s="91"/>
      <c r="AE125" s="91"/>
      <c r="AF125" s="91"/>
      <c r="AG125" s="91"/>
    </row>
    <row r="126" spans="1:33" x14ac:dyDescent="0.2">
      <c r="A126" s="36"/>
      <c r="B126" s="30"/>
      <c r="C126" s="34"/>
      <c r="D126" s="31"/>
      <c r="E126" s="31"/>
      <c r="G126" s="34"/>
      <c r="H126" s="23"/>
      <c r="I126" s="34"/>
      <c r="J126" s="31"/>
      <c r="K126" s="34"/>
      <c r="L126" s="31"/>
      <c r="M126" s="34"/>
      <c r="N126" s="31"/>
      <c r="O126" s="34"/>
      <c r="W126" s="31"/>
      <c r="X126" s="91"/>
      <c r="Y126" s="91"/>
      <c r="Z126" s="91"/>
      <c r="AA126" s="91"/>
      <c r="AB126" s="91"/>
      <c r="AC126" s="91"/>
      <c r="AD126" s="91"/>
      <c r="AE126" s="91"/>
      <c r="AF126" s="91"/>
      <c r="AG126" s="91"/>
    </row>
    <row r="127" spans="1:33" x14ac:dyDescent="0.2">
      <c r="A127" s="35"/>
      <c r="B127" s="30"/>
      <c r="C127" s="34"/>
      <c r="D127" s="31"/>
      <c r="E127" s="31"/>
      <c r="G127" s="34"/>
      <c r="H127" s="23"/>
      <c r="I127" s="34"/>
      <c r="J127" s="31"/>
      <c r="K127" s="34"/>
      <c r="L127" s="31"/>
      <c r="M127" s="34"/>
      <c r="N127" s="31"/>
      <c r="O127" s="34"/>
      <c r="W127" s="31"/>
      <c r="X127" s="91"/>
      <c r="Y127" s="91"/>
      <c r="Z127" s="91"/>
      <c r="AA127" s="91"/>
      <c r="AB127" s="91"/>
      <c r="AC127" s="91"/>
      <c r="AD127" s="91"/>
      <c r="AE127" s="91"/>
      <c r="AF127" s="91"/>
      <c r="AG127" s="91"/>
    </row>
    <row r="128" spans="1:33" x14ac:dyDescent="0.2">
      <c r="A128" s="36"/>
      <c r="B128" s="30"/>
      <c r="C128" s="34"/>
      <c r="D128" s="31"/>
      <c r="E128" s="31"/>
      <c r="G128" s="34"/>
      <c r="H128" s="23"/>
      <c r="I128" s="34"/>
      <c r="J128" s="31"/>
      <c r="K128" s="34"/>
      <c r="L128" s="31"/>
      <c r="M128" s="34"/>
      <c r="N128" s="31"/>
      <c r="O128" s="34"/>
      <c r="W128" s="31"/>
      <c r="X128" s="91"/>
      <c r="Y128" s="91"/>
      <c r="Z128" s="91"/>
      <c r="AA128" s="91"/>
      <c r="AB128" s="91"/>
      <c r="AC128" s="91"/>
      <c r="AD128" s="91"/>
      <c r="AE128" s="91"/>
      <c r="AF128" s="91"/>
      <c r="AG128" s="91"/>
    </row>
    <row r="129" spans="1:33" x14ac:dyDescent="0.2">
      <c r="A129" s="35"/>
      <c r="B129" s="30"/>
      <c r="C129" s="34"/>
      <c r="D129" s="31"/>
      <c r="E129" s="31"/>
      <c r="G129" s="34"/>
      <c r="H129" s="23"/>
      <c r="I129" s="34"/>
      <c r="J129" s="31"/>
      <c r="K129" s="34"/>
      <c r="L129" s="31"/>
      <c r="M129" s="34"/>
      <c r="N129" s="31"/>
      <c r="O129" s="34"/>
      <c r="W129" s="31"/>
      <c r="X129" s="91"/>
      <c r="Y129" s="91"/>
      <c r="Z129" s="91"/>
      <c r="AA129" s="91"/>
      <c r="AB129" s="91"/>
      <c r="AC129" s="91"/>
      <c r="AD129" s="91"/>
      <c r="AE129" s="91"/>
      <c r="AF129" s="91"/>
      <c r="AG129" s="91"/>
    </row>
    <row r="130" spans="1:33" x14ac:dyDescent="0.2">
      <c r="A130" s="36"/>
      <c r="B130" s="30"/>
      <c r="C130" s="34"/>
      <c r="D130" s="31"/>
      <c r="E130" s="31"/>
      <c r="G130" s="34"/>
      <c r="H130" s="23"/>
      <c r="I130" s="34"/>
      <c r="J130" s="31"/>
      <c r="K130" s="34"/>
      <c r="L130" s="31"/>
      <c r="M130" s="34"/>
      <c r="N130" s="31"/>
      <c r="O130" s="34"/>
      <c r="W130" s="31"/>
      <c r="X130" s="91"/>
      <c r="Y130" s="91"/>
      <c r="Z130" s="91"/>
      <c r="AA130" s="91"/>
      <c r="AB130" s="91"/>
      <c r="AC130" s="91"/>
      <c r="AD130" s="91"/>
      <c r="AE130" s="91"/>
      <c r="AF130" s="91"/>
      <c r="AG130" s="91"/>
    </row>
    <row r="131" spans="1:33" x14ac:dyDescent="0.2">
      <c r="A131" s="35"/>
      <c r="B131" s="30"/>
      <c r="C131" s="34"/>
      <c r="D131" s="31"/>
      <c r="E131" s="31"/>
      <c r="G131" s="34"/>
      <c r="H131" s="23"/>
      <c r="I131" s="34"/>
      <c r="J131" s="31"/>
      <c r="K131" s="34"/>
      <c r="L131" s="31"/>
      <c r="M131" s="34"/>
      <c r="N131" s="31"/>
      <c r="O131" s="34"/>
      <c r="W131" s="31"/>
      <c r="X131" s="91"/>
      <c r="Y131" s="91"/>
      <c r="Z131" s="91"/>
      <c r="AA131" s="91"/>
      <c r="AB131" s="91"/>
      <c r="AC131" s="91"/>
      <c r="AD131" s="91"/>
      <c r="AE131" s="91"/>
      <c r="AF131" s="91"/>
      <c r="AG131" s="91"/>
    </row>
    <row r="132" spans="1:33" x14ac:dyDescent="0.2">
      <c r="A132" s="36"/>
      <c r="B132" s="30"/>
      <c r="C132" s="34"/>
      <c r="D132" s="31"/>
      <c r="E132" s="31"/>
      <c r="G132" s="34"/>
      <c r="H132" s="23"/>
      <c r="I132" s="34"/>
      <c r="J132" s="31"/>
      <c r="K132" s="34"/>
      <c r="L132" s="31"/>
      <c r="M132" s="34"/>
      <c r="N132" s="31"/>
      <c r="O132" s="34"/>
      <c r="W132" s="31"/>
      <c r="X132" s="91"/>
      <c r="Y132" s="91"/>
      <c r="Z132" s="91"/>
      <c r="AA132" s="91"/>
      <c r="AB132" s="91"/>
      <c r="AC132" s="91"/>
      <c r="AD132" s="91"/>
      <c r="AE132" s="91"/>
      <c r="AF132" s="91"/>
      <c r="AG132" s="91"/>
    </row>
    <row r="133" spans="1:33" x14ac:dyDescent="0.2">
      <c r="A133" s="35"/>
      <c r="B133" s="30"/>
      <c r="C133" s="34"/>
      <c r="D133" s="31"/>
      <c r="E133" s="31"/>
      <c r="G133" s="34"/>
      <c r="H133" s="23"/>
      <c r="I133" s="34"/>
      <c r="J133" s="31"/>
      <c r="K133" s="34"/>
      <c r="L133" s="31"/>
      <c r="M133" s="34"/>
      <c r="N133" s="31"/>
      <c r="O133" s="34"/>
      <c r="W133" s="31"/>
      <c r="X133" s="91"/>
      <c r="Y133" s="91"/>
      <c r="Z133" s="91"/>
      <c r="AA133" s="91"/>
      <c r="AB133" s="91"/>
      <c r="AC133" s="91"/>
      <c r="AD133" s="91"/>
      <c r="AE133" s="91"/>
      <c r="AF133" s="91"/>
      <c r="AG133" s="91"/>
    </row>
    <row r="134" spans="1:33" x14ac:dyDescent="0.2">
      <c r="A134" s="36"/>
      <c r="B134" s="30"/>
      <c r="C134" s="34"/>
      <c r="D134" s="31"/>
      <c r="E134" s="31"/>
      <c r="G134" s="34"/>
      <c r="H134" s="23"/>
      <c r="I134" s="34"/>
      <c r="J134" s="31"/>
      <c r="K134" s="34"/>
      <c r="L134" s="31"/>
      <c r="M134" s="34"/>
      <c r="N134" s="31"/>
      <c r="O134" s="34"/>
      <c r="W134" s="31"/>
      <c r="X134" s="91"/>
      <c r="Y134" s="91"/>
      <c r="Z134" s="91"/>
      <c r="AA134" s="91"/>
      <c r="AB134" s="91"/>
      <c r="AC134" s="91"/>
      <c r="AD134" s="91"/>
      <c r="AE134" s="91"/>
      <c r="AF134" s="91"/>
      <c r="AG134" s="91"/>
    </row>
    <row r="135" spans="1:33" x14ac:dyDescent="0.2">
      <c r="A135" s="35"/>
      <c r="B135" s="30"/>
      <c r="C135" s="34"/>
      <c r="D135" s="31"/>
      <c r="E135" s="31"/>
      <c r="G135" s="34"/>
      <c r="H135" s="23"/>
      <c r="I135" s="34"/>
      <c r="J135" s="31"/>
      <c r="K135" s="34"/>
      <c r="L135" s="31"/>
      <c r="M135" s="34"/>
      <c r="N135" s="31"/>
      <c r="O135" s="34"/>
      <c r="W135" s="31"/>
      <c r="X135" s="91"/>
      <c r="Y135" s="91"/>
      <c r="Z135" s="91"/>
      <c r="AA135" s="91"/>
      <c r="AB135" s="91"/>
      <c r="AC135" s="91"/>
      <c r="AD135" s="91"/>
      <c r="AE135" s="91"/>
      <c r="AF135" s="91"/>
      <c r="AG135" s="91"/>
    </row>
    <row r="136" spans="1:33" x14ac:dyDescent="0.2">
      <c r="A136" s="36"/>
      <c r="B136" s="30"/>
      <c r="C136" s="34"/>
      <c r="D136" s="31"/>
      <c r="E136" s="31"/>
      <c r="G136" s="34"/>
      <c r="H136" s="23"/>
      <c r="I136" s="34"/>
      <c r="J136" s="31"/>
      <c r="K136" s="34"/>
      <c r="L136" s="31"/>
      <c r="M136" s="34"/>
      <c r="N136" s="31"/>
      <c r="O136" s="34"/>
      <c r="W136" s="31"/>
      <c r="X136" s="91"/>
      <c r="Y136" s="91"/>
      <c r="Z136" s="91"/>
      <c r="AA136" s="91"/>
      <c r="AB136" s="91"/>
      <c r="AC136" s="91"/>
      <c r="AD136" s="91"/>
      <c r="AE136" s="91"/>
      <c r="AF136" s="91"/>
      <c r="AG136" s="91"/>
    </row>
    <row r="137" spans="1:33" x14ac:dyDescent="0.2">
      <c r="A137" s="35"/>
      <c r="B137" s="30"/>
      <c r="C137" s="34"/>
      <c r="D137" s="31"/>
      <c r="E137" s="31"/>
      <c r="G137" s="34"/>
      <c r="H137" s="23"/>
      <c r="I137" s="34"/>
      <c r="J137" s="31"/>
      <c r="K137" s="34"/>
      <c r="L137" s="31"/>
      <c r="M137" s="34"/>
      <c r="N137" s="31"/>
      <c r="O137" s="34"/>
      <c r="W137" s="31"/>
      <c r="X137" s="91"/>
      <c r="Y137" s="91"/>
      <c r="Z137" s="91"/>
      <c r="AA137" s="91"/>
      <c r="AB137" s="91"/>
      <c r="AC137" s="91"/>
      <c r="AD137" s="91"/>
      <c r="AE137" s="91"/>
      <c r="AF137" s="91"/>
      <c r="AG137" s="91"/>
    </row>
    <row r="138" spans="1:33" x14ac:dyDescent="0.2">
      <c r="A138" s="36"/>
      <c r="B138" s="30"/>
      <c r="C138" s="34"/>
      <c r="D138" s="31"/>
      <c r="E138" s="31"/>
      <c r="G138" s="34"/>
      <c r="H138" s="23"/>
      <c r="I138" s="34"/>
      <c r="J138" s="31"/>
      <c r="K138" s="34"/>
      <c r="L138" s="31"/>
      <c r="M138" s="34"/>
      <c r="N138" s="31"/>
      <c r="O138" s="34"/>
      <c r="W138" s="31"/>
      <c r="X138" s="91"/>
      <c r="Y138" s="91"/>
      <c r="Z138" s="91"/>
      <c r="AA138" s="91"/>
      <c r="AB138" s="91"/>
      <c r="AC138" s="91"/>
      <c r="AD138" s="91"/>
      <c r="AE138" s="91"/>
      <c r="AF138" s="91"/>
      <c r="AG138" s="91"/>
    </row>
    <row r="139" spans="1:33" x14ac:dyDescent="0.2">
      <c r="A139" s="35"/>
      <c r="B139" s="30"/>
      <c r="C139" s="34"/>
      <c r="D139" s="31"/>
      <c r="E139" s="31"/>
      <c r="G139" s="34"/>
      <c r="H139" s="23"/>
      <c r="I139" s="34"/>
      <c r="J139" s="31"/>
      <c r="K139" s="34"/>
      <c r="L139" s="31"/>
      <c r="M139" s="34"/>
      <c r="N139" s="31"/>
      <c r="O139" s="34"/>
      <c r="W139" s="31"/>
      <c r="X139" s="91"/>
      <c r="Y139" s="91"/>
      <c r="Z139" s="91"/>
      <c r="AA139" s="91"/>
      <c r="AB139" s="91"/>
      <c r="AC139" s="91"/>
      <c r="AD139" s="91"/>
      <c r="AE139" s="91"/>
      <c r="AF139" s="91"/>
      <c r="AG139" s="91"/>
    </row>
    <row r="140" spans="1:33" x14ac:dyDescent="0.2">
      <c r="A140" s="36"/>
      <c r="B140" s="30"/>
      <c r="C140" s="34"/>
      <c r="D140" s="31"/>
      <c r="E140" s="31"/>
      <c r="G140" s="34"/>
      <c r="H140" s="23"/>
      <c r="I140" s="34"/>
      <c r="J140" s="31"/>
      <c r="K140" s="34"/>
      <c r="L140" s="31"/>
      <c r="M140" s="34"/>
      <c r="N140" s="31"/>
      <c r="O140" s="34"/>
      <c r="W140" s="31"/>
      <c r="X140" s="91"/>
      <c r="Y140" s="91"/>
      <c r="Z140" s="91"/>
      <c r="AA140" s="91"/>
      <c r="AB140" s="91"/>
      <c r="AC140" s="91"/>
      <c r="AD140" s="91"/>
      <c r="AE140" s="91"/>
      <c r="AF140" s="91"/>
      <c r="AG140" s="91"/>
    </row>
    <row r="141" spans="1:33" x14ac:dyDescent="0.2">
      <c r="A141" s="35"/>
      <c r="B141" s="30"/>
      <c r="C141" s="34"/>
      <c r="D141" s="31"/>
      <c r="E141" s="31"/>
      <c r="G141" s="34"/>
      <c r="H141" s="23"/>
      <c r="I141" s="34"/>
      <c r="J141" s="31"/>
      <c r="K141" s="34"/>
      <c r="L141" s="31"/>
      <c r="M141" s="34"/>
      <c r="N141" s="31"/>
      <c r="O141" s="34"/>
      <c r="W141" s="31"/>
      <c r="X141" s="91"/>
      <c r="Y141" s="91"/>
      <c r="Z141" s="91"/>
      <c r="AA141" s="91"/>
      <c r="AB141" s="91"/>
      <c r="AC141" s="91"/>
      <c r="AD141" s="91"/>
      <c r="AE141" s="91"/>
      <c r="AF141" s="91"/>
      <c r="AG141" s="91"/>
    </row>
    <row r="142" spans="1:33" x14ac:dyDescent="0.2">
      <c r="A142" s="36"/>
      <c r="B142" s="30"/>
      <c r="C142" s="34"/>
      <c r="D142" s="31"/>
      <c r="E142" s="31"/>
      <c r="G142" s="34"/>
      <c r="H142" s="23"/>
      <c r="I142" s="34"/>
      <c r="J142" s="31"/>
      <c r="K142" s="34"/>
      <c r="L142" s="31"/>
      <c r="M142" s="34"/>
      <c r="N142" s="31"/>
      <c r="O142" s="34"/>
      <c r="W142" s="31"/>
      <c r="X142" s="91"/>
      <c r="Y142" s="91"/>
      <c r="Z142" s="91"/>
      <c r="AA142" s="91"/>
      <c r="AB142" s="91"/>
      <c r="AC142" s="91"/>
      <c r="AD142" s="91"/>
      <c r="AE142" s="91"/>
      <c r="AF142" s="91"/>
      <c r="AG142" s="91"/>
    </row>
    <row r="143" spans="1:33" x14ac:dyDescent="0.2">
      <c r="A143" s="35"/>
      <c r="B143" s="30"/>
      <c r="C143" s="34"/>
      <c r="D143" s="31"/>
      <c r="E143" s="31"/>
      <c r="G143" s="34"/>
      <c r="H143" s="23"/>
      <c r="I143" s="34"/>
      <c r="J143" s="31"/>
      <c r="K143" s="34"/>
      <c r="L143" s="31"/>
      <c r="M143" s="34"/>
      <c r="N143" s="31"/>
      <c r="O143" s="34"/>
      <c r="W143" s="31"/>
      <c r="X143" s="91"/>
      <c r="Y143" s="91"/>
      <c r="Z143" s="91"/>
      <c r="AA143" s="91"/>
      <c r="AB143" s="91"/>
      <c r="AC143" s="91"/>
      <c r="AD143" s="91"/>
      <c r="AE143" s="91"/>
      <c r="AF143" s="91"/>
      <c r="AG143" s="91"/>
    </row>
    <row r="144" spans="1:33" x14ac:dyDescent="0.2">
      <c r="A144" s="36"/>
      <c r="B144" s="30"/>
      <c r="C144" s="34"/>
      <c r="D144" s="31"/>
      <c r="E144" s="31"/>
      <c r="G144" s="34"/>
      <c r="H144" s="23"/>
      <c r="I144" s="34"/>
      <c r="J144" s="31"/>
      <c r="K144" s="34"/>
      <c r="L144" s="31"/>
      <c r="M144" s="34"/>
      <c r="N144" s="31"/>
      <c r="O144" s="34"/>
      <c r="W144" s="31"/>
      <c r="X144" s="91"/>
      <c r="Y144" s="91"/>
      <c r="Z144" s="91"/>
      <c r="AA144" s="91"/>
      <c r="AB144" s="91"/>
      <c r="AC144" s="91"/>
      <c r="AD144" s="91"/>
      <c r="AE144" s="91"/>
      <c r="AF144" s="91"/>
      <c r="AG144" s="91"/>
    </row>
  </sheetData>
  <dataValidations count="3">
    <dataValidation type="list" allowBlank="1" showInputMessage="1" showErrorMessage="1" sqref="S5:V144 F5:F144">
      <formula1>$C$1:$C$2</formula1>
    </dataValidation>
    <dataValidation type="list" allowBlank="1" showInputMessage="1" showErrorMessage="1" sqref="Q5:R144">
      <formula1>$P$1:$P$3</formula1>
    </dataValidation>
    <dataValidation type="list" allowBlank="1" showInputMessage="1" showErrorMessage="1" sqref="AF5:AF45 Z5:Z45 AD5:AD45 AB5:AB45 X5:X45">
      <formula1>Workstreams</formula1>
    </dataValidation>
  </dataValidations>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'Data Sheet'!$D$41:$D$80</xm:f>
          </x14:formula1>
          <xm:sqref>B5:B144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0"/>
  <sheetViews>
    <sheetView workbookViewId="0">
      <pane xSplit="2" topLeftCell="C1" activePane="topRight" state="frozen"/>
      <selection pane="topRight" activeCell="A12" sqref="A12"/>
    </sheetView>
  </sheetViews>
  <sheetFormatPr defaultRowHeight="11.25" x14ac:dyDescent="0.2"/>
  <cols>
    <col min="1" max="1" width="39.140625" style="34" customWidth="1"/>
    <col min="2" max="2" width="27.140625" style="30" customWidth="1"/>
    <col min="3" max="3" width="16.42578125" style="30" customWidth="1"/>
    <col min="4" max="4" width="18.5703125" style="30" customWidth="1"/>
    <col min="5" max="5" width="21.7109375" style="31" customWidth="1"/>
    <col min="6" max="6" width="28" style="30" customWidth="1"/>
    <col min="7" max="7" width="16" style="13" customWidth="1"/>
    <col min="8" max="8" width="23.28515625" style="30" customWidth="1"/>
    <col min="9" max="9" width="16" style="13" customWidth="1"/>
    <col min="10" max="10" width="23.5703125" style="30" customWidth="1"/>
    <col min="11" max="11" width="17.7109375" style="13" customWidth="1"/>
    <col min="12" max="12" width="23.5703125" style="30" customWidth="1"/>
    <col min="13" max="13" width="16" style="30" customWidth="1"/>
    <col min="14" max="14" width="23.5703125" style="30" customWidth="1"/>
    <col min="15" max="15" width="20.85546875" style="34" customWidth="1"/>
    <col min="16" max="16" width="23.5703125" style="31" customWidth="1"/>
    <col min="17" max="17" width="16.85546875" style="31" customWidth="1"/>
    <col min="18" max="18" width="19.5703125" style="31" customWidth="1"/>
    <col min="19" max="19" width="17.7109375" style="30" customWidth="1"/>
    <col min="20" max="16384" width="9.140625" style="23"/>
  </cols>
  <sheetData>
    <row r="1" spans="1:20" x14ac:dyDescent="0.2">
      <c r="A1" s="47"/>
      <c r="B1" s="17" t="s">
        <v>244</v>
      </c>
      <c r="C1" s="17"/>
      <c r="D1" s="17"/>
      <c r="E1" s="15"/>
      <c r="F1" s="16"/>
      <c r="G1" s="14"/>
      <c r="H1" s="16"/>
      <c r="I1" s="14"/>
      <c r="J1" s="16"/>
      <c r="K1" s="14"/>
      <c r="L1" s="16"/>
      <c r="M1" s="16"/>
      <c r="N1" s="16"/>
      <c r="O1" s="48" t="s">
        <v>257</v>
      </c>
      <c r="P1" s="15"/>
      <c r="Q1" s="15"/>
      <c r="R1" s="15"/>
      <c r="S1" s="16"/>
    </row>
    <row r="2" spans="1:20" x14ac:dyDescent="0.2">
      <c r="A2" s="47"/>
      <c r="B2" s="17" t="s">
        <v>245</v>
      </c>
      <c r="C2" s="17"/>
      <c r="D2" s="17"/>
      <c r="E2" s="15"/>
      <c r="F2" s="16"/>
      <c r="G2" s="14"/>
      <c r="H2" s="16"/>
      <c r="I2" s="14"/>
      <c r="J2" s="16"/>
      <c r="K2" s="14"/>
      <c r="L2" s="16"/>
      <c r="M2" s="16"/>
      <c r="N2" s="16"/>
      <c r="O2" s="48" t="s">
        <v>258</v>
      </c>
      <c r="P2" s="15"/>
      <c r="Q2" s="15"/>
      <c r="R2" s="15"/>
      <c r="S2" s="16"/>
    </row>
    <row r="3" spans="1:20" x14ac:dyDescent="0.2">
      <c r="A3" s="47"/>
      <c r="B3" s="16"/>
      <c r="C3" s="16"/>
      <c r="D3" s="16"/>
      <c r="E3" s="15"/>
      <c r="F3" s="16"/>
      <c r="G3" s="14"/>
      <c r="H3" s="16"/>
      <c r="I3" s="14"/>
      <c r="J3" s="16"/>
      <c r="K3" s="14"/>
      <c r="L3" s="16"/>
      <c r="M3" s="16"/>
      <c r="N3" s="16"/>
      <c r="O3" s="48" t="s">
        <v>259</v>
      </c>
      <c r="P3" s="15"/>
      <c r="Q3" s="15"/>
      <c r="R3" s="15"/>
      <c r="S3" s="16"/>
    </row>
    <row r="4" spans="1:20" s="29" customFormat="1" x14ac:dyDescent="0.2">
      <c r="A4" s="49" t="s">
        <v>0</v>
      </c>
      <c r="B4" s="24" t="s">
        <v>242</v>
      </c>
      <c r="C4" s="24" t="s">
        <v>256</v>
      </c>
      <c r="D4" s="24" t="s">
        <v>251</v>
      </c>
      <c r="E4" s="27" t="s">
        <v>243</v>
      </c>
      <c r="F4" s="24" t="s">
        <v>246</v>
      </c>
      <c r="G4" s="24" t="s">
        <v>260</v>
      </c>
      <c r="H4" s="24" t="s">
        <v>247</v>
      </c>
      <c r="I4" s="24" t="s">
        <v>261</v>
      </c>
      <c r="J4" s="24" t="s">
        <v>248</v>
      </c>
      <c r="K4" s="24" t="s">
        <v>262</v>
      </c>
      <c r="L4" s="24" t="s">
        <v>249</v>
      </c>
      <c r="M4" s="24" t="s">
        <v>263</v>
      </c>
      <c r="N4" s="24" t="s">
        <v>250</v>
      </c>
      <c r="O4" s="24" t="s">
        <v>264</v>
      </c>
      <c r="P4" s="24" t="s">
        <v>252</v>
      </c>
      <c r="Q4" s="24" t="s">
        <v>253</v>
      </c>
      <c r="R4" s="24" t="s">
        <v>254</v>
      </c>
      <c r="S4" s="24" t="s">
        <v>255</v>
      </c>
      <c r="T4" s="28" t="s">
        <v>1</v>
      </c>
    </row>
    <row r="5" spans="1:20" ht="67.5" x14ac:dyDescent="0.2">
      <c r="A5" s="30" t="s">
        <v>1361</v>
      </c>
      <c r="B5" s="30" t="s">
        <v>1362</v>
      </c>
      <c r="C5" s="30" t="s">
        <v>1363</v>
      </c>
      <c r="D5" s="52" t="s">
        <v>1364</v>
      </c>
      <c r="E5" s="31" t="s">
        <v>245</v>
      </c>
      <c r="F5" s="30" t="s">
        <v>1365</v>
      </c>
      <c r="G5" s="33" t="s">
        <v>1366</v>
      </c>
      <c r="H5" s="30" t="s">
        <v>1367</v>
      </c>
      <c r="I5" s="33" t="s">
        <v>1368</v>
      </c>
      <c r="J5" s="30" t="s">
        <v>1369</v>
      </c>
      <c r="K5" s="33" t="s">
        <v>1368</v>
      </c>
      <c r="M5" s="52"/>
      <c r="P5" s="31" t="s">
        <v>259</v>
      </c>
      <c r="Q5" s="31" t="s">
        <v>259</v>
      </c>
      <c r="R5" s="31" t="s">
        <v>244</v>
      </c>
      <c r="S5" s="30" t="s">
        <v>1370</v>
      </c>
    </row>
    <row r="6" spans="1:20" ht="101.25" x14ac:dyDescent="0.2">
      <c r="A6" s="30" t="s">
        <v>1371</v>
      </c>
      <c r="B6" s="30" t="s">
        <v>1372</v>
      </c>
      <c r="C6" s="30" t="s">
        <v>1373</v>
      </c>
      <c r="D6" s="52" t="s">
        <v>1364</v>
      </c>
      <c r="E6" s="31" t="s">
        <v>245</v>
      </c>
      <c r="F6" s="30" t="s">
        <v>1374</v>
      </c>
      <c r="G6" s="33" t="s">
        <v>1375</v>
      </c>
      <c r="H6" s="30" t="s">
        <v>1376</v>
      </c>
      <c r="I6" s="33" t="s">
        <v>1364</v>
      </c>
      <c r="J6" s="30" t="s">
        <v>1377</v>
      </c>
      <c r="K6" s="33" t="s">
        <v>1364</v>
      </c>
      <c r="P6" s="31" t="s">
        <v>259</v>
      </c>
      <c r="Q6" s="31" t="s">
        <v>259</v>
      </c>
      <c r="R6" s="31" t="s">
        <v>245</v>
      </c>
    </row>
    <row r="7" spans="1:20" ht="56.25" x14ac:dyDescent="0.2">
      <c r="A7" s="30" t="s">
        <v>1378</v>
      </c>
      <c r="B7" s="30" t="s">
        <v>1379</v>
      </c>
      <c r="C7" s="30" t="s">
        <v>1373</v>
      </c>
      <c r="D7" s="30" t="s">
        <v>1364</v>
      </c>
      <c r="E7" s="31" t="s">
        <v>245</v>
      </c>
      <c r="F7" s="30" t="s">
        <v>1380</v>
      </c>
      <c r="G7" s="13" t="s">
        <v>1381</v>
      </c>
      <c r="H7" s="30" t="s">
        <v>1382</v>
      </c>
      <c r="I7" s="13" t="s">
        <v>1375</v>
      </c>
      <c r="J7" s="30" t="s">
        <v>1383</v>
      </c>
      <c r="K7" s="13" t="s">
        <v>1364</v>
      </c>
      <c r="P7" s="31" t="s">
        <v>258</v>
      </c>
      <c r="Q7" s="31" t="s">
        <v>258</v>
      </c>
      <c r="R7" s="31" t="s">
        <v>245</v>
      </c>
    </row>
    <row r="8" spans="1:20" ht="45" x14ac:dyDescent="0.2">
      <c r="A8" s="30" t="s">
        <v>1384</v>
      </c>
      <c r="B8" s="30" t="s">
        <v>1385</v>
      </c>
      <c r="C8" s="30" t="s">
        <v>1373</v>
      </c>
      <c r="D8" s="30" t="s">
        <v>1364</v>
      </c>
      <c r="E8" s="31" t="s">
        <v>245</v>
      </c>
      <c r="F8" s="30" t="s">
        <v>1386</v>
      </c>
      <c r="G8" s="13" t="s">
        <v>1364</v>
      </c>
      <c r="H8" s="30" t="s">
        <v>1387</v>
      </c>
      <c r="I8" s="13" t="s">
        <v>1364</v>
      </c>
      <c r="P8" s="31" t="s">
        <v>259</v>
      </c>
      <c r="Q8" s="31" t="s">
        <v>259</v>
      </c>
      <c r="R8" s="31" t="s">
        <v>244</v>
      </c>
      <c r="S8" s="30" t="s">
        <v>1388</v>
      </c>
    </row>
    <row r="9" spans="1:20" ht="45" x14ac:dyDescent="0.2">
      <c r="A9" s="30" t="s">
        <v>34</v>
      </c>
      <c r="B9" s="30" t="s">
        <v>1390</v>
      </c>
      <c r="C9" s="30" t="s">
        <v>1391</v>
      </c>
      <c r="D9" s="30" t="s">
        <v>1364</v>
      </c>
      <c r="E9" s="31" t="s">
        <v>245</v>
      </c>
      <c r="F9" s="30" t="s">
        <v>1392</v>
      </c>
      <c r="G9" s="13" t="s">
        <v>1393</v>
      </c>
      <c r="H9" s="30" t="s">
        <v>1394</v>
      </c>
      <c r="I9" s="13" t="s">
        <v>1364</v>
      </c>
      <c r="J9" s="30" t="s">
        <v>1395</v>
      </c>
      <c r="K9" s="13" t="s">
        <v>1364</v>
      </c>
      <c r="P9" s="31" t="s">
        <v>259</v>
      </c>
      <c r="Q9" s="31" t="s">
        <v>259</v>
      </c>
      <c r="R9" s="31" t="s">
        <v>244</v>
      </c>
      <c r="S9" s="30" t="s">
        <v>1396</v>
      </c>
    </row>
    <row r="10" spans="1:20" ht="45.75" customHeight="1" x14ac:dyDescent="0.2">
      <c r="A10" s="30" t="s">
        <v>1397</v>
      </c>
      <c r="B10" s="30" t="s">
        <v>1398</v>
      </c>
      <c r="C10" s="30" t="s">
        <v>1373</v>
      </c>
      <c r="D10" s="30" t="s">
        <v>1399</v>
      </c>
      <c r="E10" s="31" t="s">
        <v>245</v>
      </c>
      <c r="F10" s="30" t="s">
        <v>1400</v>
      </c>
      <c r="G10" s="13" t="s">
        <v>1375</v>
      </c>
      <c r="H10" s="30" t="s">
        <v>1401</v>
      </c>
      <c r="I10" s="13" t="s">
        <v>1402</v>
      </c>
      <c r="J10" s="30" t="s">
        <v>1403</v>
      </c>
      <c r="K10" s="13" t="s">
        <v>1402</v>
      </c>
      <c r="P10" s="31" t="s">
        <v>259</v>
      </c>
      <c r="Q10" s="31" t="s">
        <v>259</v>
      </c>
      <c r="R10" s="31" t="s">
        <v>244</v>
      </c>
      <c r="S10" s="30" t="s">
        <v>1404</v>
      </c>
    </row>
    <row r="11" spans="1:20" ht="22.5" x14ac:dyDescent="0.2">
      <c r="A11" s="30" t="s">
        <v>1405</v>
      </c>
      <c r="B11" s="30" t="s">
        <v>1406</v>
      </c>
      <c r="C11" s="30" t="s">
        <v>1373</v>
      </c>
      <c r="D11" s="30" t="s">
        <v>1407</v>
      </c>
      <c r="E11" s="31" t="s">
        <v>245</v>
      </c>
      <c r="F11" s="30" t="s">
        <v>1408</v>
      </c>
      <c r="G11" s="13" t="s">
        <v>1407</v>
      </c>
      <c r="H11" s="30" t="s">
        <v>1409</v>
      </c>
      <c r="I11" s="13" t="s">
        <v>1407</v>
      </c>
      <c r="P11" s="31" t="s">
        <v>258</v>
      </c>
      <c r="Q11" s="31" t="s">
        <v>258</v>
      </c>
      <c r="R11" s="31" t="s">
        <v>244</v>
      </c>
      <c r="S11" s="30" t="s">
        <v>1410</v>
      </c>
    </row>
    <row r="12" spans="1:20" ht="78.75" x14ac:dyDescent="0.2">
      <c r="A12" s="30" t="s">
        <v>1411</v>
      </c>
      <c r="B12" s="30" t="s">
        <v>1412</v>
      </c>
      <c r="C12" s="30" t="s">
        <v>1373</v>
      </c>
      <c r="D12" s="30" t="s">
        <v>1407</v>
      </c>
      <c r="E12" s="31" t="s">
        <v>245</v>
      </c>
      <c r="F12" s="30" t="s">
        <v>1413</v>
      </c>
      <c r="G12" s="13" t="s">
        <v>1407</v>
      </c>
      <c r="H12" s="30" t="s">
        <v>1414</v>
      </c>
      <c r="I12" s="13" t="s">
        <v>1407</v>
      </c>
      <c r="J12" s="30" t="s">
        <v>1415</v>
      </c>
      <c r="K12" s="13" t="s">
        <v>1407</v>
      </c>
      <c r="L12" s="30" t="s">
        <v>1416</v>
      </c>
      <c r="M12" s="30" t="s">
        <v>1407</v>
      </c>
      <c r="P12" s="31" t="s">
        <v>259</v>
      </c>
      <c r="Q12" s="31" t="s">
        <v>259</v>
      </c>
      <c r="R12" s="31" t="s">
        <v>244</v>
      </c>
      <c r="S12" s="30" t="s">
        <v>1417</v>
      </c>
    </row>
    <row r="13" spans="1:20" ht="90" x14ac:dyDescent="0.2">
      <c r="A13" s="30" t="s">
        <v>1418</v>
      </c>
      <c r="B13" s="30" t="s">
        <v>1419</v>
      </c>
      <c r="C13" s="30" t="s">
        <v>1420</v>
      </c>
      <c r="D13" s="30" t="s">
        <v>1399</v>
      </c>
      <c r="E13" s="31" t="s">
        <v>244</v>
      </c>
      <c r="F13" s="30" t="s">
        <v>1421</v>
      </c>
      <c r="G13" s="13" t="s">
        <v>1393</v>
      </c>
      <c r="H13" s="30" t="s">
        <v>1422</v>
      </c>
      <c r="I13" s="13" t="s">
        <v>1423</v>
      </c>
      <c r="J13" s="30" t="s">
        <v>1424</v>
      </c>
      <c r="K13" s="13" t="s">
        <v>1423</v>
      </c>
      <c r="L13" s="30" t="s">
        <v>1425</v>
      </c>
      <c r="M13" s="30" t="s">
        <v>1426</v>
      </c>
      <c r="N13" s="30" t="s">
        <v>1427</v>
      </c>
      <c r="O13" s="34" t="s">
        <v>1399</v>
      </c>
      <c r="P13" s="31" t="s">
        <v>257</v>
      </c>
      <c r="Q13" s="31" t="s">
        <v>257</v>
      </c>
      <c r="R13" s="31" t="s">
        <v>244</v>
      </c>
    </row>
    <row r="14" spans="1:20" ht="112.5" x14ac:dyDescent="0.2">
      <c r="A14" s="30" t="s">
        <v>1428</v>
      </c>
      <c r="B14" s="30" t="s">
        <v>1429</v>
      </c>
      <c r="C14" s="30" t="s">
        <v>1373</v>
      </c>
      <c r="D14" s="30" t="s">
        <v>1430</v>
      </c>
      <c r="E14" s="31" t="s">
        <v>244</v>
      </c>
      <c r="F14" s="30" t="s">
        <v>1431</v>
      </c>
      <c r="G14" s="13" t="s">
        <v>1364</v>
      </c>
      <c r="H14" s="30" t="s">
        <v>1432</v>
      </c>
      <c r="I14" s="13" t="s">
        <v>1433</v>
      </c>
      <c r="J14" s="30" t="s">
        <v>1434</v>
      </c>
      <c r="K14" s="13" t="s">
        <v>1430</v>
      </c>
      <c r="L14" s="30" t="s">
        <v>1435</v>
      </c>
      <c r="M14" s="30" t="s">
        <v>1430</v>
      </c>
      <c r="P14" s="31" t="s">
        <v>257</v>
      </c>
      <c r="Q14" s="31" t="s">
        <v>257</v>
      </c>
      <c r="R14" s="31" t="s">
        <v>244</v>
      </c>
    </row>
    <row r="15" spans="1:20" x14ac:dyDescent="0.2">
      <c r="A15" s="30"/>
    </row>
    <row r="16" spans="1:20" x14ac:dyDescent="0.2">
      <c r="A16" s="30"/>
    </row>
    <row r="17" spans="1:19" x14ac:dyDescent="0.2">
      <c r="A17" s="30"/>
      <c r="B17" s="34"/>
      <c r="C17" s="34"/>
      <c r="D17" s="34"/>
      <c r="F17" s="34"/>
      <c r="G17" s="31"/>
      <c r="H17" s="34"/>
      <c r="I17" s="31"/>
      <c r="J17" s="34"/>
      <c r="K17" s="31"/>
      <c r="L17" s="34"/>
      <c r="M17" s="34"/>
      <c r="N17" s="34"/>
      <c r="S17" s="34"/>
    </row>
    <row r="18" spans="1:19" x14ac:dyDescent="0.2">
      <c r="A18" s="30"/>
      <c r="B18" s="34"/>
      <c r="C18" s="34"/>
      <c r="D18" s="34"/>
      <c r="F18" s="34"/>
      <c r="G18" s="31"/>
      <c r="H18" s="34"/>
      <c r="I18" s="31"/>
      <c r="J18" s="34"/>
      <c r="K18" s="31"/>
      <c r="L18" s="34"/>
      <c r="M18" s="34"/>
      <c r="N18" s="34"/>
      <c r="S18" s="34"/>
    </row>
    <row r="19" spans="1:19" x14ac:dyDescent="0.2">
      <c r="A19" s="30"/>
      <c r="B19" s="34"/>
      <c r="C19" s="34"/>
      <c r="D19" s="34"/>
      <c r="F19" s="34"/>
      <c r="G19" s="31"/>
      <c r="H19" s="34"/>
      <c r="I19" s="31"/>
      <c r="J19" s="34"/>
      <c r="K19" s="31"/>
      <c r="L19" s="34"/>
      <c r="M19" s="34"/>
      <c r="N19" s="34"/>
      <c r="S19" s="34"/>
    </row>
    <row r="20" spans="1:19" x14ac:dyDescent="0.2">
      <c r="A20" s="30"/>
      <c r="B20" s="34"/>
      <c r="C20" s="34"/>
      <c r="D20" s="34"/>
      <c r="F20" s="34"/>
      <c r="G20" s="31"/>
      <c r="H20" s="34"/>
      <c r="I20" s="31"/>
      <c r="J20" s="34"/>
      <c r="K20" s="31"/>
      <c r="L20" s="34"/>
      <c r="M20" s="34"/>
      <c r="N20" s="34"/>
      <c r="S20" s="34"/>
    </row>
    <row r="21" spans="1:19" x14ac:dyDescent="0.2">
      <c r="A21" s="30"/>
      <c r="B21" s="34"/>
      <c r="C21" s="34"/>
      <c r="D21" s="34"/>
      <c r="F21" s="34"/>
      <c r="G21" s="31"/>
      <c r="H21" s="34"/>
      <c r="I21" s="31"/>
      <c r="J21" s="34"/>
      <c r="K21" s="31"/>
      <c r="L21" s="34"/>
      <c r="M21" s="34"/>
      <c r="N21" s="34"/>
      <c r="S21" s="34"/>
    </row>
    <row r="22" spans="1:19" x14ac:dyDescent="0.2">
      <c r="A22" s="30"/>
      <c r="B22" s="34"/>
      <c r="C22" s="34"/>
      <c r="D22" s="34"/>
      <c r="F22" s="34"/>
      <c r="G22" s="31"/>
      <c r="H22" s="34"/>
      <c r="I22" s="31"/>
      <c r="J22" s="34"/>
      <c r="K22" s="31"/>
      <c r="L22" s="34"/>
      <c r="M22" s="34"/>
      <c r="N22" s="34"/>
      <c r="S22" s="34"/>
    </row>
    <row r="23" spans="1:19" x14ac:dyDescent="0.2">
      <c r="A23" s="30"/>
      <c r="B23" s="34"/>
      <c r="C23" s="34"/>
      <c r="D23" s="34"/>
      <c r="F23" s="34"/>
      <c r="G23" s="31"/>
      <c r="H23" s="34"/>
      <c r="I23" s="31"/>
      <c r="J23" s="34"/>
      <c r="K23" s="31"/>
      <c r="L23" s="34"/>
      <c r="M23" s="34"/>
      <c r="N23" s="34"/>
      <c r="S23" s="34"/>
    </row>
    <row r="24" spans="1:19" x14ac:dyDescent="0.2">
      <c r="A24" s="30"/>
      <c r="B24" s="34"/>
      <c r="C24" s="34"/>
      <c r="D24" s="34"/>
      <c r="F24" s="34"/>
      <c r="G24" s="31"/>
      <c r="H24" s="34"/>
      <c r="I24" s="31"/>
      <c r="J24" s="34"/>
      <c r="K24" s="31"/>
      <c r="L24" s="34"/>
      <c r="M24" s="34"/>
      <c r="N24" s="34"/>
      <c r="S24" s="34"/>
    </row>
    <row r="25" spans="1:19" x14ac:dyDescent="0.2">
      <c r="A25" s="30"/>
      <c r="B25" s="34"/>
      <c r="C25" s="34"/>
      <c r="D25" s="34"/>
      <c r="F25" s="34"/>
      <c r="G25" s="31"/>
      <c r="H25" s="34"/>
      <c r="I25" s="31"/>
      <c r="J25" s="34"/>
      <c r="K25" s="31"/>
      <c r="L25" s="34"/>
      <c r="M25" s="34"/>
      <c r="N25" s="34"/>
      <c r="S25" s="34"/>
    </row>
    <row r="26" spans="1:19" x14ac:dyDescent="0.2">
      <c r="A26" s="30"/>
      <c r="B26" s="34"/>
      <c r="C26" s="34"/>
      <c r="D26" s="34"/>
      <c r="F26" s="34"/>
      <c r="G26" s="31"/>
      <c r="H26" s="34"/>
      <c r="I26" s="31"/>
      <c r="J26" s="34"/>
      <c r="K26" s="31"/>
      <c r="L26" s="34"/>
      <c r="M26" s="34"/>
      <c r="N26" s="34"/>
      <c r="S26" s="34"/>
    </row>
    <row r="27" spans="1:19" x14ac:dyDescent="0.2">
      <c r="A27" s="30"/>
      <c r="B27" s="34"/>
      <c r="C27" s="34"/>
      <c r="D27" s="34"/>
      <c r="F27" s="34"/>
      <c r="G27" s="31"/>
      <c r="H27" s="34"/>
      <c r="I27" s="31"/>
      <c r="J27" s="34"/>
      <c r="K27" s="31"/>
      <c r="L27" s="34"/>
      <c r="M27" s="34"/>
      <c r="N27" s="34"/>
      <c r="S27" s="34"/>
    </row>
    <row r="28" spans="1:19" x14ac:dyDescent="0.2">
      <c r="A28" s="30"/>
      <c r="B28" s="34"/>
      <c r="C28" s="34"/>
      <c r="D28" s="34"/>
      <c r="F28" s="34"/>
      <c r="G28" s="31"/>
      <c r="H28" s="34"/>
      <c r="I28" s="31"/>
      <c r="J28" s="34"/>
      <c r="K28" s="31"/>
      <c r="L28" s="34"/>
      <c r="M28" s="34"/>
      <c r="N28" s="34"/>
      <c r="S28" s="34"/>
    </row>
    <row r="29" spans="1:19" x14ac:dyDescent="0.2">
      <c r="A29" s="30"/>
      <c r="B29" s="34"/>
      <c r="C29" s="34"/>
      <c r="D29" s="34"/>
      <c r="F29" s="34"/>
      <c r="G29" s="31"/>
      <c r="H29" s="34"/>
      <c r="I29" s="31"/>
      <c r="J29" s="34"/>
      <c r="K29" s="31"/>
      <c r="L29" s="34"/>
      <c r="M29" s="34"/>
      <c r="N29" s="34"/>
      <c r="S29" s="34"/>
    </row>
    <row r="30" spans="1:19" x14ac:dyDescent="0.2">
      <c r="A30" s="30"/>
      <c r="B30" s="34"/>
      <c r="C30" s="34"/>
      <c r="D30" s="34"/>
      <c r="F30" s="34"/>
      <c r="G30" s="31"/>
      <c r="H30" s="34"/>
      <c r="I30" s="31"/>
      <c r="J30" s="34"/>
      <c r="K30" s="31"/>
      <c r="L30" s="34"/>
      <c r="M30" s="34"/>
      <c r="N30" s="34"/>
      <c r="S30" s="34"/>
    </row>
    <row r="31" spans="1:19" x14ac:dyDescent="0.2">
      <c r="A31" s="30"/>
      <c r="B31" s="34"/>
      <c r="C31" s="34"/>
      <c r="D31" s="34"/>
      <c r="F31" s="34"/>
      <c r="G31" s="31"/>
      <c r="H31" s="34"/>
      <c r="I31" s="31"/>
      <c r="J31" s="34"/>
      <c r="K31" s="31"/>
      <c r="L31" s="34"/>
      <c r="M31" s="34"/>
      <c r="N31" s="34"/>
      <c r="S31" s="34"/>
    </row>
    <row r="32" spans="1:19" x14ac:dyDescent="0.2">
      <c r="A32" s="30"/>
      <c r="B32" s="34"/>
      <c r="C32" s="34"/>
      <c r="D32" s="34"/>
      <c r="F32" s="34"/>
      <c r="G32" s="31"/>
      <c r="H32" s="34"/>
      <c r="I32" s="31"/>
      <c r="J32" s="34"/>
      <c r="K32" s="31"/>
      <c r="L32" s="34"/>
      <c r="M32" s="34"/>
      <c r="N32" s="34"/>
      <c r="S32" s="34"/>
    </row>
    <row r="33" spans="1:19" x14ac:dyDescent="0.2">
      <c r="A33" s="30"/>
      <c r="B33" s="34"/>
      <c r="C33" s="34"/>
      <c r="D33" s="34"/>
      <c r="F33" s="34"/>
      <c r="G33" s="31"/>
      <c r="H33" s="34"/>
      <c r="I33" s="31"/>
      <c r="J33" s="34"/>
      <c r="K33" s="31"/>
      <c r="L33" s="34"/>
      <c r="M33" s="34"/>
      <c r="N33" s="34"/>
      <c r="S33" s="34"/>
    </row>
    <row r="34" spans="1:19" x14ac:dyDescent="0.2">
      <c r="A34" s="30"/>
      <c r="B34" s="34"/>
      <c r="C34" s="34"/>
      <c r="D34" s="34"/>
      <c r="F34" s="34"/>
      <c r="G34" s="31"/>
      <c r="H34" s="34"/>
      <c r="I34" s="31"/>
      <c r="J34" s="34"/>
      <c r="K34" s="31"/>
      <c r="L34" s="34"/>
      <c r="M34" s="34"/>
      <c r="N34" s="34"/>
      <c r="S34" s="34"/>
    </row>
    <row r="35" spans="1:19" x14ac:dyDescent="0.2">
      <c r="A35" s="30"/>
      <c r="B35" s="34"/>
      <c r="C35" s="34"/>
      <c r="D35" s="34"/>
      <c r="F35" s="34"/>
      <c r="G35" s="31"/>
      <c r="H35" s="34"/>
      <c r="I35" s="31"/>
      <c r="J35" s="34"/>
      <c r="K35" s="31"/>
      <c r="L35" s="34"/>
      <c r="M35" s="34"/>
      <c r="N35" s="34"/>
      <c r="S35" s="34"/>
    </row>
    <row r="36" spans="1:19" x14ac:dyDescent="0.2">
      <c r="A36" s="30"/>
      <c r="B36" s="34"/>
      <c r="C36" s="34"/>
      <c r="D36" s="34"/>
      <c r="F36" s="34"/>
      <c r="G36" s="31"/>
      <c r="H36" s="34"/>
      <c r="I36" s="31"/>
      <c r="J36" s="34"/>
      <c r="K36" s="31"/>
      <c r="L36" s="34"/>
      <c r="M36" s="34"/>
      <c r="N36" s="34"/>
      <c r="S36" s="34"/>
    </row>
    <row r="37" spans="1:19" x14ac:dyDescent="0.2">
      <c r="A37" s="30"/>
      <c r="B37" s="34"/>
      <c r="C37" s="34"/>
      <c r="D37" s="34"/>
      <c r="F37" s="34"/>
      <c r="G37" s="31"/>
      <c r="H37" s="34"/>
      <c r="I37" s="31"/>
      <c r="J37" s="34"/>
      <c r="K37" s="31"/>
      <c r="L37" s="34"/>
      <c r="M37" s="34"/>
      <c r="N37" s="34"/>
      <c r="S37" s="34"/>
    </row>
    <row r="38" spans="1:19" x14ac:dyDescent="0.2">
      <c r="A38" s="30"/>
      <c r="B38" s="34"/>
      <c r="C38" s="34"/>
      <c r="D38" s="34"/>
      <c r="F38" s="34"/>
      <c r="G38" s="31"/>
      <c r="H38" s="34"/>
      <c r="I38" s="31"/>
      <c r="J38" s="34"/>
      <c r="K38" s="31"/>
      <c r="L38" s="34"/>
      <c r="M38" s="34"/>
      <c r="N38" s="34"/>
      <c r="S38" s="34"/>
    </row>
    <row r="39" spans="1:19" x14ac:dyDescent="0.2">
      <c r="A39" s="30"/>
      <c r="B39" s="34"/>
      <c r="C39" s="34"/>
      <c r="D39" s="34"/>
      <c r="F39" s="34"/>
      <c r="G39" s="31"/>
      <c r="H39" s="34"/>
      <c r="I39" s="31"/>
      <c r="J39" s="34"/>
      <c r="K39" s="31"/>
      <c r="L39" s="34"/>
      <c r="M39" s="34"/>
      <c r="N39" s="34"/>
      <c r="S39" s="34"/>
    </row>
    <row r="40" spans="1:19" x14ac:dyDescent="0.2">
      <c r="A40" s="30"/>
      <c r="B40" s="34"/>
      <c r="C40" s="34"/>
      <c r="D40" s="34"/>
      <c r="F40" s="34"/>
      <c r="G40" s="31"/>
      <c r="H40" s="34"/>
      <c r="I40" s="31"/>
      <c r="J40" s="34"/>
      <c r="K40" s="31"/>
      <c r="L40" s="34"/>
      <c r="M40" s="34"/>
      <c r="N40" s="34"/>
      <c r="S40" s="34"/>
    </row>
    <row r="41" spans="1:19" x14ac:dyDescent="0.2">
      <c r="A41" s="30"/>
      <c r="B41" s="34"/>
      <c r="C41" s="34"/>
      <c r="D41" s="34"/>
      <c r="F41" s="34"/>
      <c r="G41" s="31"/>
      <c r="H41" s="34"/>
      <c r="I41" s="31"/>
      <c r="J41" s="34"/>
      <c r="K41" s="31"/>
      <c r="L41" s="34"/>
      <c r="M41" s="34"/>
      <c r="N41" s="34"/>
      <c r="S41" s="34"/>
    </row>
    <row r="42" spans="1:19" x14ac:dyDescent="0.2">
      <c r="A42" s="30"/>
      <c r="B42" s="34"/>
      <c r="C42" s="34"/>
      <c r="D42" s="34"/>
      <c r="F42" s="34"/>
      <c r="G42" s="31"/>
      <c r="H42" s="34"/>
      <c r="I42" s="31"/>
      <c r="J42" s="34"/>
      <c r="K42" s="31"/>
      <c r="L42" s="34"/>
      <c r="M42" s="34"/>
      <c r="N42" s="34"/>
      <c r="S42" s="34"/>
    </row>
    <row r="43" spans="1:19" x14ac:dyDescent="0.2">
      <c r="A43" s="30"/>
      <c r="B43" s="34"/>
      <c r="C43" s="34"/>
      <c r="D43" s="34"/>
      <c r="F43" s="34"/>
      <c r="G43" s="31"/>
      <c r="H43" s="34"/>
      <c r="I43" s="31"/>
      <c r="J43" s="34"/>
      <c r="K43" s="31"/>
      <c r="L43" s="34"/>
      <c r="M43" s="34"/>
      <c r="N43" s="34"/>
      <c r="S43" s="34"/>
    </row>
    <row r="44" spans="1:19" x14ac:dyDescent="0.2">
      <c r="A44" s="30"/>
      <c r="B44" s="34"/>
      <c r="C44" s="34"/>
      <c r="D44" s="34"/>
      <c r="F44" s="34"/>
      <c r="G44" s="31"/>
      <c r="H44" s="34"/>
      <c r="I44" s="31"/>
      <c r="J44" s="34"/>
      <c r="K44" s="31"/>
      <c r="L44" s="34"/>
      <c r="M44" s="34"/>
      <c r="N44" s="34"/>
      <c r="S44" s="34"/>
    </row>
    <row r="45" spans="1:19" x14ac:dyDescent="0.2">
      <c r="A45" s="30"/>
      <c r="B45" s="34"/>
      <c r="C45" s="34"/>
      <c r="D45" s="34"/>
      <c r="F45" s="34"/>
      <c r="G45" s="31"/>
      <c r="H45" s="34"/>
      <c r="I45" s="31"/>
      <c r="J45" s="34"/>
      <c r="K45" s="31"/>
      <c r="L45" s="34"/>
      <c r="M45" s="34"/>
      <c r="N45" s="34"/>
      <c r="S45" s="34"/>
    </row>
    <row r="46" spans="1:19" x14ac:dyDescent="0.2">
      <c r="A46" s="30"/>
      <c r="B46" s="34"/>
      <c r="C46" s="34"/>
      <c r="D46" s="34"/>
      <c r="F46" s="34"/>
      <c r="G46" s="31"/>
      <c r="H46" s="34"/>
      <c r="I46" s="31"/>
      <c r="J46" s="34"/>
      <c r="K46" s="31"/>
      <c r="L46" s="34"/>
      <c r="M46" s="34"/>
      <c r="N46" s="34"/>
      <c r="S46" s="34"/>
    </row>
    <row r="47" spans="1:19" x14ac:dyDescent="0.2">
      <c r="A47" s="30"/>
      <c r="B47" s="34"/>
      <c r="C47" s="34"/>
      <c r="D47" s="34"/>
      <c r="F47" s="34"/>
      <c r="G47" s="31"/>
      <c r="H47" s="34"/>
      <c r="I47" s="31"/>
      <c r="J47" s="34"/>
      <c r="K47" s="31"/>
      <c r="L47" s="34"/>
      <c r="M47" s="34"/>
      <c r="N47" s="34"/>
      <c r="S47" s="34"/>
    </row>
    <row r="48" spans="1:19" x14ac:dyDescent="0.2">
      <c r="A48" s="30"/>
      <c r="B48" s="34"/>
      <c r="C48" s="34"/>
      <c r="D48" s="34"/>
      <c r="F48" s="34"/>
      <c r="G48" s="31"/>
      <c r="H48" s="34"/>
      <c r="I48" s="31"/>
      <c r="J48" s="34"/>
      <c r="K48" s="31"/>
      <c r="L48" s="34"/>
      <c r="M48" s="34"/>
      <c r="N48" s="34"/>
      <c r="S48" s="34"/>
    </row>
    <row r="49" spans="1:19" x14ac:dyDescent="0.2">
      <c r="A49" s="30"/>
      <c r="B49" s="34"/>
      <c r="C49" s="34"/>
      <c r="D49" s="34"/>
      <c r="F49" s="34"/>
      <c r="G49" s="31"/>
      <c r="H49" s="34"/>
      <c r="I49" s="31"/>
      <c r="J49" s="34"/>
      <c r="K49" s="31"/>
      <c r="L49" s="34"/>
      <c r="M49" s="34"/>
      <c r="N49" s="34"/>
      <c r="S49" s="34"/>
    </row>
    <row r="50" spans="1:19" x14ac:dyDescent="0.2">
      <c r="A50" s="30"/>
      <c r="B50" s="34"/>
      <c r="C50" s="34"/>
      <c r="D50" s="34"/>
      <c r="F50" s="34"/>
      <c r="G50" s="31"/>
      <c r="H50" s="34"/>
      <c r="I50" s="31"/>
      <c r="J50" s="34"/>
      <c r="K50" s="31"/>
      <c r="L50" s="34"/>
      <c r="M50" s="34"/>
      <c r="N50" s="34"/>
      <c r="S50" s="34"/>
    </row>
    <row r="51" spans="1:19" x14ac:dyDescent="0.2">
      <c r="A51" s="30"/>
      <c r="B51" s="34"/>
      <c r="C51" s="34"/>
      <c r="D51" s="34"/>
      <c r="F51" s="34"/>
      <c r="G51" s="31"/>
      <c r="H51" s="34"/>
      <c r="I51" s="31"/>
      <c r="J51" s="34"/>
      <c r="K51" s="31"/>
      <c r="L51" s="34"/>
      <c r="M51" s="34"/>
      <c r="N51" s="34"/>
      <c r="S51" s="34"/>
    </row>
    <row r="52" spans="1:19" x14ac:dyDescent="0.2">
      <c r="A52" s="30"/>
      <c r="B52" s="34"/>
      <c r="C52" s="34"/>
      <c r="D52" s="34"/>
      <c r="F52" s="34"/>
      <c r="G52" s="31"/>
      <c r="H52" s="34"/>
      <c r="I52" s="31"/>
      <c r="J52" s="34"/>
      <c r="K52" s="31"/>
      <c r="L52" s="34"/>
      <c r="M52" s="34"/>
      <c r="N52" s="34"/>
      <c r="S52" s="34"/>
    </row>
    <row r="53" spans="1:19" x14ac:dyDescent="0.2">
      <c r="A53" s="30"/>
      <c r="B53" s="34"/>
      <c r="C53" s="34"/>
      <c r="D53" s="34"/>
      <c r="F53" s="34"/>
      <c r="G53" s="31"/>
      <c r="H53" s="34"/>
      <c r="I53" s="31"/>
      <c r="J53" s="34"/>
      <c r="K53" s="31"/>
      <c r="L53" s="34"/>
      <c r="M53" s="34"/>
      <c r="N53" s="34"/>
      <c r="S53" s="34"/>
    </row>
    <row r="54" spans="1:19" x14ac:dyDescent="0.2">
      <c r="A54" s="30"/>
      <c r="B54" s="34"/>
      <c r="C54" s="34"/>
      <c r="D54" s="34"/>
      <c r="F54" s="34"/>
      <c r="G54" s="31"/>
      <c r="H54" s="34"/>
      <c r="I54" s="31"/>
      <c r="J54" s="34"/>
      <c r="K54" s="31"/>
      <c r="L54" s="34"/>
      <c r="M54" s="34"/>
      <c r="N54" s="34"/>
      <c r="S54" s="34"/>
    </row>
    <row r="55" spans="1:19" x14ac:dyDescent="0.2">
      <c r="A55" s="30"/>
      <c r="B55" s="34"/>
      <c r="C55" s="34"/>
      <c r="D55" s="34"/>
      <c r="F55" s="34"/>
      <c r="G55" s="31"/>
      <c r="H55" s="34"/>
      <c r="I55" s="31"/>
      <c r="J55" s="34"/>
      <c r="K55" s="31"/>
      <c r="L55" s="34"/>
      <c r="M55" s="34"/>
      <c r="N55" s="34"/>
      <c r="S55" s="34"/>
    </row>
    <row r="56" spans="1:19" x14ac:dyDescent="0.2">
      <c r="A56" s="30"/>
      <c r="B56" s="34"/>
      <c r="C56" s="34"/>
      <c r="D56" s="34"/>
      <c r="F56" s="34"/>
      <c r="G56" s="31"/>
      <c r="H56" s="34"/>
      <c r="I56" s="31"/>
      <c r="J56" s="34"/>
      <c r="K56" s="31"/>
      <c r="L56" s="34"/>
      <c r="M56" s="34"/>
      <c r="N56" s="34"/>
      <c r="S56" s="34"/>
    </row>
    <row r="57" spans="1:19" x14ac:dyDescent="0.2">
      <c r="A57" s="30"/>
      <c r="B57" s="34"/>
      <c r="C57" s="34"/>
      <c r="D57" s="34"/>
      <c r="F57" s="34"/>
      <c r="G57" s="31"/>
      <c r="H57" s="34"/>
      <c r="I57" s="31"/>
      <c r="J57" s="34"/>
      <c r="K57" s="31"/>
      <c r="L57" s="34"/>
      <c r="M57" s="34"/>
      <c r="N57" s="34"/>
      <c r="S57" s="34"/>
    </row>
    <row r="58" spans="1:19" x14ac:dyDescent="0.2">
      <c r="A58" s="30"/>
      <c r="B58" s="34"/>
      <c r="C58" s="34"/>
      <c r="D58" s="34"/>
      <c r="F58" s="34"/>
      <c r="G58" s="31"/>
      <c r="H58" s="34"/>
      <c r="I58" s="31"/>
      <c r="J58" s="34"/>
      <c r="K58" s="31"/>
      <c r="L58" s="34"/>
      <c r="M58" s="34"/>
      <c r="N58" s="34"/>
      <c r="S58" s="34"/>
    </row>
    <row r="59" spans="1:19" x14ac:dyDescent="0.2">
      <c r="A59" s="30"/>
      <c r="B59" s="34"/>
      <c r="C59" s="34"/>
      <c r="D59" s="34"/>
      <c r="F59" s="34"/>
      <c r="G59" s="31"/>
      <c r="H59" s="34"/>
      <c r="I59" s="31"/>
      <c r="J59" s="34"/>
      <c r="K59" s="31"/>
      <c r="L59" s="34"/>
      <c r="M59" s="34"/>
      <c r="N59" s="34"/>
      <c r="S59" s="34"/>
    </row>
    <row r="60" spans="1:19" x14ac:dyDescent="0.2">
      <c r="A60" s="30"/>
      <c r="B60" s="34"/>
      <c r="C60" s="34"/>
      <c r="D60" s="34"/>
      <c r="F60" s="34"/>
      <c r="G60" s="31"/>
      <c r="H60" s="34"/>
      <c r="I60" s="31"/>
      <c r="J60" s="34"/>
      <c r="K60" s="31"/>
      <c r="L60" s="34"/>
      <c r="M60" s="34"/>
      <c r="N60" s="34"/>
      <c r="S60" s="34"/>
    </row>
    <row r="61" spans="1:19" x14ac:dyDescent="0.2">
      <c r="A61" s="30"/>
      <c r="B61" s="34"/>
      <c r="C61" s="34"/>
      <c r="D61" s="34"/>
      <c r="F61" s="34"/>
      <c r="G61" s="31"/>
      <c r="H61" s="34"/>
      <c r="I61" s="31"/>
      <c r="J61" s="34"/>
      <c r="K61" s="31"/>
      <c r="L61" s="34"/>
      <c r="M61" s="34"/>
      <c r="N61" s="34"/>
      <c r="S61" s="34"/>
    </row>
    <row r="62" spans="1:19" x14ac:dyDescent="0.2">
      <c r="A62" s="30"/>
      <c r="B62" s="34"/>
      <c r="C62" s="34"/>
      <c r="D62" s="34"/>
      <c r="F62" s="34"/>
      <c r="G62" s="31"/>
      <c r="H62" s="34"/>
      <c r="I62" s="31"/>
      <c r="J62" s="34"/>
      <c r="K62" s="31"/>
      <c r="L62" s="34"/>
      <c r="M62" s="34"/>
      <c r="N62" s="34"/>
      <c r="S62" s="34"/>
    </row>
    <row r="63" spans="1:19" x14ac:dyDescent="0.2">
      <c r="A63" s="30"/>
      <c r="B63" s="34"/>
      <c r="C63" s="34"/>
      <c r="D63" s="34"/>
      <c r="F63" s="34"/>
      <c r="G63" s="31"/>
      <c r="H63" s="34"/>
      <c r="I63" s="31"/>
      <c r="J63" s="34"/>
      <c r="K63" s="31"/>
      <c r="L63" s="34"/>
      <c r="M63" s="34"/>
      <c r="N63" s="34"/>
      <c r="S63" s="34"/>
    </row>
    <row r="64" spans="1:19" x14ac:dyDescent="0.2">
      <c r="A64" s="30"/>
      <c r="B64" s="34"/>
      <c r="C64" s="34"/>
      <c r="D64" s="34"/>
      <c r="F64" s="34"/>
      <c r="G64" s="31"/>
      <c r="H64" s="34"/>
      <c r="I64" s="31"/>
      <c r="J64" s="34"/>
      <c r="K64" s="31"/>
      <c r="L64" s="34"/>
      <c r="M64" s="34"/>
      <c r="N64" s="34"/>
      <c r="S64" s="34"/>
    </row>
    <row r="65" spans="1:19" x14ac:dyDescent="0.2">
      <c r="A65" s="30"/>
      <c r="B65" s="34"/>
      <c r="C65" s="34"/>
      <c r="D65" s="34"/>
      <c r="F65" s="34"/>
      <c r="G65" s="31"/>
      <c r="H65" s="34"/>
      <c r="I65" s="31"/>
      <c r="J65" s="34"/>
      <c r="K65" s="31"/>
      <c r="L65" s="34"/>
      <c r="M65" s="34"/>
      <c r="N65" s="34"/>
      <c r="S65" s="34"/>
    </row>
    <row r="66" spans="1:19" x14ac:dyDescent="0.2">
      <c r="A66" s="30"/>
      <c r="B66" s="34"/>
      <c r="C66" s="34"/>
      <c r="D66" s="34"/>
      <c r="F66" s="34"/>
      <c r="G66" s="31"/>
      <c r="H66" s="34"/>
      <c r="I66" s="31"/>
      <c r="J66" s="34"/>
      <c r="K66" s="31"/>
      <c r="L66" s="34"/>
      <c r="M66" s="34"/>
      <c r="N66" s="34"/>
      <c r="S66" s="34"/>
    </row>
    <row r="67" spans="1:19" x14ac:dyDescent="0.2">
      <c r="A67" s="30"/>
      <c r="B67" s="34"/>
      <c r="C67" s="34"/>
      <c r="D67" s="34"/>
      <c r="F67" s="34"/>
      <c r="G67" s="31"/>
      <c r="H67" s="34"/>
      <c r="I67" s="31"/>
      <c r="J67" s="34"/>
      <c r="K67" s="31"/>
      <c r="L67" s="34"/>
      <c r="M67" s="34"/>
      <c r="N67" s="34"/>
      <c r="S67" s="34"/>
    </row>
    <row r="68" spans="1:19" x14ac:dyDescent="0.2">
      <c r="A68" s="30"/>
      <c r="B68" s="34"/>
      <c r="C68" s="34"/>
      <c r="D68" s="34"/>
      <c r="F68" s="34"/>
      <c r="G68" s="31"/>
      <c r="H68" s="34"/>
      <c r="I68" s="31"/>
      <c r="J68" s="34"/>
      <c r="K68" s="31"/>
      <c r="L68" s="34"/>
      <c r="M68" s="34"/>
      <c r="N68" s="34"/>
      <c r="S68" s="34"/>
    </row>
    <row r="69" spans="1:19" x14ac:dyDescent="0.2">
      <c r="A69" s="30"/>
      <c r="B69" s="34"/>
      <c r="C69" s="34"/>
      <c r="D69" s="34"/>
      <c r="F69" s="34"/>
      <c r="G69" s="31"/>
      <c r="H69" s="34"/>
      <c r="I69" s="31"/>
      <c r="J69" s="34"/>
      <c r="K69" s="31"/>
      <c r="L69" s="34"/>
      <c r="M69" s="34"/>
      <c r="N69" s="34"/>
      <c r="S69" s="34"/>
    </row>
    <row r="70" spans="1:19" x14ac:dyDescent="0.2">
      <c r="A70" s="30"/>
      <c r="B70" s="34"/>
      <c r="C70" s="34"/>
      <c r="D70" s="34"/>
      <c r="F70" s="34"/>
      <c r="G70" s="31"/>
      <c r="H70" s="34"/>
      <c r="I70" s="31"/>
      <c r="J70" s="34"/>
      <c r="K70" s="31"/>
      <c r="L70" s="34"/>
      <c r="M70" s="34"/>
      <c r="N70" s="34"/>
      <c r="S70" s="34"/>
    </row>
    <row r="71" spans="1:19" x14ac:dyDescent="0.2">
      <c r="A71" s="30"/>
      <c r="B71" s="34"/>
      <c r="C71" s="34"/>
      <c r="D71" s="34"/>
      <c r="F71" s="34"/>
      <c r="G71" s="31"/>
      <c r="H71" s="34"/>
      <c r="I71" s="31"/>
      <c r="J71" s="34"/>
      <c r="K71" s="31"/>
      <c r="L71" s="34"/>
      <c r="M71" s="34"/>
      <c r="N71" s="34"/>
      <c r="S71" s="34"/>
    </row>
    <row r="72" spans="1:19" x14ac:dyDescent="0.2">
      <c r="A72" s="30"/>
      <c r="B72" s="34"/>
      <c r="C72" s="34"/>
      <c r="D72" s="34"/>
      <c r="F72" s="34"/>
      <c r="G72" s="31"/>
      <c r="H72" s="34"/>
      <c r="I72" s="31"/>
      <c r="J72" s="34"/>
      <c r="K72" s="31"/>
      <c r="L72" s="34"/>
      <c r="M72" s="34"/>
      <c r="N72" s="34"/>
      <c r="S72" s="34"/>
    </row>
    <row r="73" spans="1:19" x14ac:dyDescent="0.2">
      <c r="A73" s="30"/>
      <c r="B73" s="34"/>
      <c r="C73" s="34"/>
      <c r="D73" s="34"/>
      <c r="F73" s="34"/>
      <c r="G73" s="31"/>
      <c r="H73" s="34"/>
      <c r="I73" s="31"/>
      <c r="J73" s="34"/>
      <c r="K73" s="31"/>
      <c r="L73" s="34"/>
      <c r="M73" s="34"/>
      <c r="N73" s="34"/>
      <c r="S73" s="34"/>
    </row>
    <row r="74" spans="1:19" x14ac:dyDescent="0.2">
      <c r="A74" s="30"/>
      <c r="B74" s="34"/>
      <c r="C74" s="34"/>
      <c r="D74" s="34"/>
      <c r="F74" s="34"/>
      <c r="G74" s="31"/>
      <c r="H74" s="34"/>
      <c r="I74" s="31"/>
      <c r="J74" s="34"/>
      <c r="K74" s="31"/>
      <c r="L74" s="34"/>
      <c r="M74" s="34"/>
      <c r="N74" s="34"/>
      <c r="S74" s="34"/>
    </row>
    <row r="75" spans="1:19" x14ac:dyDescent="0.2">
      <c r="A75" s="30"/>
      <c r="B75" s="34"/>
      <c r="C75" s="34"/>
      <c r="D75" s="34"/>
      <c r="F75" s="34"/>
      <c r="G75" s="31"/>
      <c r="H75" s="34"/>
      <c r="I75" s="31"/>
      <c r="J75" s="34"/>
      <c r="K75" s="31"/>
      <c r="L75" s="34"/>
      <c r="M75" s="34"/>
      <c r="N75" s="34"/>
      <c r="S75" s="34"/>
    </row>
    <row r="76" spans="1:19" x14ac:dyDescent="0.2">
      <c r="A76" s="30"/>
      <c r="B76" s="34"/>
      <c r="C76" s="34"/>
      <c r="D76" s="34"/>
      <c r="F76" s="34"/>
      <c r="G76" s="31"/>
      <c r="H76" s="34"/>
      <c r="I76" s="31"/>
      <c r="J76" s="34"/>
      <c r="K76" s="31"/>
      <c r="L76" s="34"/>
      <c r="M76" s="34"/>
      <c r="N76" s="34"/>
      <c r="S76" s="34"/>
    </row>
    <row r="77" spans="1:19" x14ac:dyDescent="0.2">
      <c r="A77" s="30"/>
      <c r="B77" s="34"/>
      <c r="C77" s="34"/>
      <c r="D77" s="34"/>
      <c r="F77" s="34"/>
      <c r="G77" s="31"/>
      <c r="H77" s="34"/>
      <c r="I77" s="31"/>
      <c r="J77" s="34"/>
      <c r="K77" s="31"/>
      <c r="L77" s="34"/>
      <c r="M77" s="34"/>
      <c r="N77" s="34"/>
      <c r="S77" s="34"/>
    </row>
    <row r="78" spans="1:19" x14ac:dyDescent="0.2">
      <c r="A78" s="30"/>
      <c r="B78" s="34"/>
      <c r="C78" s="34"/>
      <c r="D78" s="34"/>
      <c r="F78" s="34"/>
      <c r="G78" s="31"/>
      <c r="H78" s="34"/>
      <c r="I78" s="31"/>
      <c r="J78" s="34"/>
      <c r="K78" s="31"/>
      <c r="L78" s="34"/>
      <c r="M78" s="34"/>
      <c r="N78" s="34"/>
      <c r="S78" s="34"/>
    </row>
    <row r="79" spans="1:19" x14ac:dyDescent="0.2">
      <c r="A79" s="30"/>
      <c r="B79" s="34"/>
      <c r="C79" s="34"/>
      <c r="D79" s="34"/>
      <c r="F79" s="34"/>
      <c r="G79" s="31"/>
      <c r="H79" s="34"/>
      <c r="I79" s="31"/>
      <c r="J79" s="34"/>
      <c r="K79" s="31"/>
      <c r="L79" s="34"/>
      <c r="M79" s="34"/>
      <c r="N79" s="34"/>
      <c r="S79" s="34"/>
    </row>
    <row r="80" spans="1:19" x14ac:dyDescent="0.2">
      <c r="A80" s="30"/>
      <c r="B80" s="34"/>
      <c r="C80" s="34"/>
      <c r="D80" s="34"/>
      <c r="F80" s="34"/>
      <c r="G80" s="31"/>
      <c r="H80" s="34"/>
      <c r="I80" s="31"/>
      <c r="J80" s="34"/>
      <c r="K80" s="31"/>
      <c r="L80" s="34"/>
      <c r="M80" s="34"/>
      <c r="N80" s="34"/>
      <c r="S80" s="34"/>
    </row>
    <row r="81" spans="1:19" x14ac:dyDescent="0.2">
      <c r="A81" s="30"/>
      <c r="B81" s="34"/>
      <c r="C81" s="34"/>
      <c r="D81" s="34"/>
      <c r="F81" s="34"/>
      <c r="G81" s="31"/>
      <c r="H81" s="34"/>
      <c r="I81" s="31"/>
      <c r="J81" s="34"/>
      <c r="K81" s="31"/>
      <c r="L81" s="34"/>
      <c r="M81" s="34"/>
      <c r="N81" s="34"/>
      <c r="S81" s="34"/>
    </row>
    <row r="82" spans="1:19" x14ac:dyDescent="0.2">
      <c r="A82" s="30"/>
      <c r="B82" s="34"/>
      <c r="C82" s="34"/>
      <c r="D82" s="34"/>
      <c r="F82" s="34"/>
      <c r="G82" s="31"/>
      <c r="H82" s="34"/>
      <c r="I82" s="31"/>
      <c r="J82" s="34"/>
      <c r="K82" s="31"/>
      <c r="L82" s="34"/>
      <c r="M82" s="34"/>
      <c r="N82" s="34"/>
      <c r="S82" s="34"/>
    </row>
    <row r="83" spans="1:19" x14ac:dyDescent="0.2">
      <c r="A83" s="30"/>
      <c r="B83" s="34"/>
      <c r="C83" s="34"/>
      <c r="D83" s="34"/>
      <c r="F83" s="34"/>
      <c r="G83" s="31"/>
      <c r="H83" s="34"/>
      <c r="I83" s="31"/>
      <c r="J83" s="34"/>
      <c r="K83" s="31"/>
      <c r="L83" s="34"/>
      <c r="M83" s="34"/>
      <c r="N83" s="34"/>
      <c r="S83" s="34"/>
    </row>
    <row r="84" spans="1:19" x14ac:dyDescent="0.2">
      <c r="A84" s="30"/>
      <c r="B84" s="34"/>
      <c r="C84" s="34"/>
      <c r="D84" s="34"/>
      <c r="F84" s="34"/>
      <c r="G84" s="31"/>
      <c r="H84" s="34"/>
      <c r="I84" s="31"/>
      <c r="J84" s="34"/>
      <c r="K84" s="31"/>
      <c r="L84" s="34"/>
      <c r="M84" s="34"/>
      <c r="N84" s="34"/>
      <c r="S84" s="34"/>
    </row>
    <row r="85" spans="1:19" x14ac:dyDescent="0.2">
      <c r="A85" s="30"/>
      <c r="B85" s="34"/>
      <c r="C85" s="34"/>
      <c r="D85" s="34"/>
      <c r="F85" s="34"/>
      <c r="G85" s="31"/>
      <c r="H85" s="34"/>
      <c r="I85" s="31"/>
      <c r="J85" s="34"/>
      <c r="K85" s="31"/>
      <c r="L85" s="34"/>
      <c r="M85" s="34"/>
      <c r="N85" s="34"/>
      <c r="S85" s="34"/>
    </row>
    <row r="86" spans="1:19" x14ac:dyDescent="0.2">
      <c r="A86" s="30"/>
      <c r="B86" s="34"/>
      <c r="C86" s="34"/>
      <c r="D86" s="34"/>
      <c r="F86" s="34"/>
      <c r="G86" s="31"/>
      <c r="H86" s="34"/>
      <c r="I86" s="31"/>
      <c r="J86" s="34"/>
      <c r="K86" s="31"/>
      <c r="L86" s="34"/>
      <c r="M86" s="34"/>
      <c r="N86" s="34"/>
      <c r="S86" s="34"/>
    </row>
    <row r="87" spans="1:19" x14ac:dyDescent="0.2">
      <c r="A87" s="30"/>
      <c r="B87" s="34"/>
      <c r="C87" s="34"/>
      <c r="D87" s="34"/>
      <c r="F87" s="34"/>
      <c r="G87" s="31"/>
      <c r="H87" s="34"/>
      <c r="I87" s="31"/>
      <c r="J87" s="34"/>
      <c r="K87" s="31"/>
      <c r="L87" s="34"/>
      <c r="M87" s="34"/>
      <c r="N87" s="34"/>
      <c r="S87" s="34"/>
    </row>
    <row r="88" spans="1:19" x14ac:dyDescent="0.2">
      <c r="A88" s="30"/>
      <c r="B88" s="34"/>
      <c r="C88" s="34"/>
      <c r="D88" s="34"/>
      <c r="F88" s="34"/>
      <c r="G88" s="31"/>
      <c r="H88" s="34"/>
      <c r="I88" s="31"/>
      <c r="J88" s="34"/>
      <c r="K88" s="31"/>
      <c r="L88" s="34"/>
      <c r="M88" s="34"/>
      <c r="N88" s="34"/>
      <c r="S88" s="34"/>
    </row>
    <row r="89" spans="1:19" x14ac:dyDescent="0.2">
      <c r="A89" s="30"/>
      <c r="B89" s="34"/>
      <c r="C89" s="34"/>
      <c r="D89" s="34"/>
      <c r="F89" s="34"/>
      <c r="G89" s="31"/>
      <c r="H89" s="34"/>
      <c r="I89" s="31"/>
      <c r="J89" s="34"/>
      <c r="K89" s="31"/>
      <c r="L89" s="34"/>
      <c r="M89" s="34"/>
      <c r="N89" s="34"/>
      <c r="S89" s="34"/>
    </row>
    <row r="90" spans="1:19" x14ac:dyDescent="0.2">
      <c r="A90" s="30"/>
      <c r="B90" s="34"/>
      <c r="C90" s="34"/>
      <c r="D90" s="34"/>
      <c r="F90" s="34"/>
      <c r="G90" s="31"/>
      <c r="H90" s="34"/>
      <c r="I90" s="31"/>
      <c r="J90" s="34"/>
      <c r="K90" s="31"/>
      <c r="L90" s="34"/>
      <c r="M90" s="34"/>
      <c r="N90" s="34"/>
      <c r="S90" s="34"/>
    </row>
    <row r="91" spans="1:19" x14ac:dyDescent="0.2">
      <c r="A91" s="30"/>
      <c r="B91" s="34"/>
      <c r="C91" s="34"/>
      <c r="D91" s="34"/>
      <c r="F91" s="34"/>
      <c r="G91" s="31"/>
      <c r="H91" s="34"/>
      <c r="I91" s="31"/>
      <c r="J91" s="34"/>
      <c r="K91" s="31"/>
      <c r="L91" s="34"/>
      <c r="M91" s="34"/>
      <c r="N91" s="34"/>
      <c r="S91" s="34"/>
    </row>
    <row r="92" spans="1:19" x14ac:dyDescent="0.2">
      <c r="A92" s="30"/>
      <c r="B92" s="34"/>
      <c r="C92" s="34"/>
      <c r="D92" s="34"/>
      <c r="F92" s="34"/>
      <c r="G92" s="31"/>
      <c r="H92" s="34"/>
      <c r="I92" s="31"/>
      <c r="J92" s="34"/>
      <c r="K92" s="31"/>
      <c r="L92" s="34"/>
      <c r="M92" s="34"/>
      <c r="N92" s="34"/>
      <c r="S92" s="34"/>
    </row>
    <row r="93" spans="1:19" x14ac:dyDescent="0.2">
      <c r="A93" s="30"/>
      <c r="B93" s="34"/>
      <c r="C93" s="34"/>
      <c r="D93" s="34"/>
      <c r="F93" s="34"/>
      <c r="G93" s="31"/>
      <c r="H93" s="34"/>
      <c r="I93" s="31"/>
      <c r="J93" s="34"/>
      <c r="K93" s="31"/>
      <c r="L93" s="34"/>
      <c r="M93" s="34"/>
      <c r="N93" s="34"/>
      <c r="S93" s="34"/>
    </row>
    <row r="94" spans="1:19" x14ac:dyDescent="0.2">
      <c r="A94" s="30"/>
      <c r="B94" s="34"/>
      <c r="C94" s="34"/>
      <c r="D94" s="34"/>
      <c r="F94" s="34"/>
      <c r="G94" s="31"/>
      <c r="H94" s="34"/>
      <c r="I94" s="31"/>
      <c r="J94" s="34"/>
      <c r="K94" s="31"/>
      <c r="L94" s="34"/>
      <c r="M94" s="34"/>
      <c r="N94" s="34"/>
      <c r="S94" s="34"/>
    </row>
    <row r="95" spans="1:19" x14ac:dyDescent="0.2">
      <c r="A95" s="30"/>
      <c r="B95" s="34"/>
      <c r="C95" s="34"/>
      <c r="D95" s="34"/>
      <c r="F95" s="34"/>
      <c r="G95" s="31"/>
      <c r="H95" s="34"/>
      <c r="I95" s="31"/>
      <c r="J95" s="34"/>
      <c r="K95" s="31"/>
      <c r="L95" s="34"/>
      <c r="M95" s="34"/>
      <c r="N95" s="34"/>
      <c r="S95" s="34"/>
    </row>
    <row r="96" spans="1:19" x14ac:dyDescent="0.2">
      <c r="A96" s="30"/>
      <c r="B96" s="34"/>
      <c r="C96" s="34"/>
      <c r="D96" s="34"/>
      <c r="F96" s="34"/>
      <c r="G96" s="31"/>
      <c r="H96" s="34"/>
      <c r="I96" s="31"/>
      <c r="J96" s="34"/>
      <c r="K96" s="31"/>
      <c r="L96" s="34"/>
      <c r="M96" s="34"/>
      <c r="N96" s="34"/>
      <c r="S96" s="34"/>
    </row>
    <row r="97" spans="1:19" x14ac:dyDescent="0.2">
      <c r="A97" s="30"/>
      <c r="B97" s="34"/>
      <c r="C97" s="34"/>
      <c r="D97" s="34"/>
      <c r="F97" s="34"/>
      <c r="G97" s="31"/>
      <c r="H97" s="34"/>
      <c r="I97" s="31"/>
      <c r="J97" s="34"/>
      <c r="K97" s="31"/>
      <c r="L97" s="34"/>
      <c r="M97" s="34"/>
      <c r="N97" s="34"/>
      <c r="S97" s="34"/>
    </row>
    <row r="98" spans="1:19" x14ac:dyDescent="0.2">
      <c r="A98" s="30"/>
      <c r="B98" s="34"/>
      <c r="C98" s="34"/>
      <c r="D98" s="34"/>
      <c r="F98" s="34"/>
      <c r="G98" s="31"/>
      <c r="H98" s="34"/>
      <c r="I98" s="31"/>
      <c r="J98" s="34"/>
      <c r="K98" s="31"/>
      <c r="L98" s="34"/>
      <c r="M98" s="34"/>
      <c r="N98" s="34"/>
      <c r="S98" s="34"/>
    </row>
    <row r="99" spans="1:19" x14ac:dyDescent="0.2">
      <c r="A99" s="30"/>
      <c r="B99" s="34"/>
      <c r="C99" s="34"/>
      <c r="D99" s="34"/>
      <c r="F99" s="34"/>
      <c r="G99" s="31"/>
      <c r="H99" s="34"/>
      <c r="I99" s="31"/>
      <c r="J99" s="34"/>
      <c r="K99" s="31"/>
      <c r="L99" s="34"/>
      <c r="M99" s="34"/>
      <c r="N99" s="34"/>
      <c r="S99" s="34"/>
    </row>
    <row r="100" spans="1:19" x14ac:dyDescent="0.2">
      <c r="A100" s="30"/>
      <c r="B100" s="34"/>
      <c r="C100" s="34"/>
      <c r="D100" s="34"/>
      <c r="F100" s="34"/>
      <c r="G100" s="31"/>
      <c r="H100" s="34"/>
      <c r="I100" s="31"/>
      <c r="J100" s="34"/>
      <c r="K100" s="31"/>
      <c r="L100" s="34"/>
      <c r="M100" s="34"/>
      <c r="N100" s="34"/>
      <c r="S100" s="34"/>
    </row>
    <row r="101" spans="1:19" x14ac:dyDescent="0.2">
      <c r="A101" s="30"/>
      <c r="B101" s="34"/>
      <c r="C101" s="34"/>
      <c r="D101" s="34"/>
      <c r="F101" s="34"/>
      <c r="G101" s="31"/>
      <c r="H101" s="34"/>
      <c r="I101" s="31"/>
      <c r="J101" s="34"/>
      <c r="K101" s="31"/>
      <c r="L101" s="34"/>
      <c r="M101" s="34"/>
      <c r="N101" s="34"/>
      <c r="S101" s="34"/>
    </row>
    <row r="102" spans="1:19" x14ac:dyDescent="0.2">
      <c r="A102" s="30"/>
      <c r="B102" s="34"/>
      <c r="C102" s="34"/>
      <c r="D102" s="34"/>
      <c r="F102" s="34"/>
      <c r="G102" s="31"/>
      <c r="H102" s="34"/>
      <c r="I102" s="31"/>
      <c r="J102" s="34"/>
      <c r="K102" s="31"/>
      <c r="L102" s="34"/>
      <c r="M102" s="34"/>
      <c r="N102" s="34"/>
      <c r="S102" s="34"/>
    </row>
    <row r="103" spans="1:19" x14ac:dyDescent="0.2">
      <c r="A103" s="30"/>
      <c r="B103" s="34"/>
      <c r="C103" s="34"/>
      <c r="D103" s="34"/>
      <c r="F103" s="34"/>
      <c r="G103" s="31"/>
      <c r="H103" s="34"/>
      <c r="I103" s="31"/>
      <c r="J103" s="34"/>
      <c r="K103" s="31"/>
      <c r="L103" s="34"/>
      <c r="M103" s="34"/>
      <c r="N103" s="34"/>
      <c r="S103" s="34"/>
    </row>
    <row r="104" spans="1:19" x14ac:dyDescent="0.2">
      <c r="A104" s="30"/>
      <c r="B104" s="34"/>
      <c r="C104" s="34"/>
      <c r="D104" s="34"/>
      <c r="F104" s="34"/>
      <c r="G104" s="31"/>
      <c r="H104" s="34"/>
      <c r="I104" s="31"/>
      <c r="J104" s="34"/>
      <c r="K104" s="31"/>
      <c r="L104" s="34"/>
      <c r="M104" s="34"/>
      <c r="N104" s="34"/>
      <c r="S104" s="34"/>
    </row>
    <row r="105" spans="1:19" x14ac:dyDescent="0.2">
      <c r="A105" s="30"/>
      <c r="B105" s="34"/>
      <c r="C105" s="34"/>
      <c r="D105" s="34"/>
      <c r="F105" s="34"/>
      <c r="G105" s="31"/>
      <c r="H105" s="34"/>
      <c r="I105" s="31"/>
      <c r="J105" s="34"/>
      <c r="K105" s="31"/>
      <c r="L105" s="34"/>
      <c r="M105" s="34"/>
      <c r="N105" s="34"/>
      <c r="S105" s="34"/>
    </row>
    <row r="106" spans="1:19" x14ac:dyDescent="0.2">
      <c r="A106" s="30"/>
      <c r="B106" s="34"/>
      <c r="C106" s="34"/>
      <c r="D106" s="34"/>
      <c r="F106" s="34"/>
      <c r="G106" s="31"/>
      <c r="H106" s="34"/>
      <c r="I106" s="31"/>
      <c r="J106" s="34"/>
      <c r="K106" s="31"/>
      <c r="L106" s="34"/>
      <c r="M106" s="34"/>
      <c r="N106" s="34"/>
      <c r="S106" s="34"/>
    </row>
    <row r="107" spans="1:19" x14ac:dyDescent="0.2">
      <c r="A107" s="30"/>
      <c r="B107" s="34"/>
      <c r="C107" s="34"/>
      <c r="D107" s="34"/>
      <c r="F107" s="34"/>
      <c r="G107" s="31"/>
      <c r="H107" s="34"/>
      <c r="I107" s="31"/>
      <c r="J107" s="34"/>
      <c r="K107" s="31"/>
      <c r="L107" s="34"/>
      <c r="M107" s="34"/>
      <c r="N107" s="34"/>
      <c r="S107" s="34"/>
    </row>
    <row r="108" spans="1:19" x14ac:dyDescent="0.2">
      <c r="A108" s="30"/>
      <c r="B108" s="34"/>
      <c r="C108" s="34"/>
      <c r="D108" s="34"/>
      <c r="F108" s="34"/>
      <c r="G108" s="31"/>
      <c r="H108" s="34"/>
      <c r="I108" s="31"/>
      <c r="J108" s="34"/>
      <c r="K108" s="31"/>
      <c r="L108" s="34"/>
      <c r="M108" s="34"/>
      <c r="N108" s="34"/>
      <c r="S108" s="34"/>
    </row>
    <row r="109" spans="1:19" x14ac:dyDescent="0.2">
      <c r="A109" s="30"/>
      <c r="B109" s="34"/>
      <c r="C109" s="34"/>
      <c r="D109" s="34"/>
      <c r="F109" s="34"/>
      <c r="G109" s="31"/>
      <c r="H109" s="34"/>
      <c r="I109" s="31"/>
      <c r="J109" s="34"/>
      <c r="K109" s="31"/>
      <c r="L109" s="34"/>
      <c r="M109" s="34"/>
      <c r="N109" s="34"/>
      <c r="S109" s="34"/>
    </row>
    <row r="110" spans="1:19" x14ac:dyDescent="0.2">
      <c r="A110" s="30"/>
      <c r="B110" s="34"/>
      <c r="C110" s="34"/>
      <c r="D110" s="34"/>
      <c r="F110" s="34"/>
      <c r="G110" s="31"/>
      <c r="H110" s="34"/>
      <c r="I110" s="31"/>
      <c r="J110" s="34"/>
      <c r="K110" s="31"/>
      <c r="L110" s="34"/>
      <c r="M110" s="34"/>
      <c r="N110" s="34"/>
      <c r="S110" s="34"/>
    </row>
    <row r="111" spans="1:19" x14ac:dyDescent="0.2">
      <c r="A111" s="30"/>
      <c r="B111" s="34"/>
      <c r="C111" s="34"/>
      <c r="D111" s="34"/>
      <c r="F111" s="34"/>
      <c r="G111" s="31"/>
      <c r="H111" s="34"/>
      <c r="I111" s="31"/>
      <c r="J111" s="34"/>
      <c r="K111" s="31"/>
      <c r="L111" s="34"/>
      <c r="M111" s="34"/>
      <c r="N111" s="34"/>
      <c r="S111" s="34"/>
    </row>
    <row r="112" spans="1:19" x14ac:dyDescent="0.2">
      <c r="A112" s="30"/>
      <c r="B112" s="34"/>
      <c r="C112" s="34"/>
      <c r="D112" s="34"/>
      <c r="F112" s="34"/>
      <c r="G112" s="31"/>
      <c r="H112" s="34"/>
      <c r="I112" s="31"/>
      <c r="J112" s="34"/>
      <c r="K112" s="31"/>
      <c r="L112" s="34"/>
      <c r="M112" s="34"/>
      <c r="N112" s="34"/>
      <c r="S112" s="34"/>
    </row>
    <row r="113" spans="1:19" x14ac:dyDescent="0.2">
      <c r="A113" s="30"/>
      <c r="B113" s="34"/>
      <c r="C113" s="34"/>
      <c r="D113" s="34"/>
      <c r="F113" s="34"/>
      <c r="G113" s="31"/>
      <c r="H113" s="34"/>
      <c r="I113" s="31"/>
      <c r="J113" s="34"/>
      <c r="K113" s="31"/>
      <c r="L113" s="34"/>
      <c r="M113" s="34"/>
      <c r="N113" s="34"/>
      <c r="S113" s="34"/>
    </row>
    <row r="114" spans="1:19" x14ac:dyDescent="0.2">
      <c r="A114" s="30"/>
      <c r="B114" s="34"/>
      <c r="C114" s="34"/>
      <c r="D114" s="34"/>
      <c r="F114" s="34"/>
      <c r="G114" s="31"/>
      <c r="H114" s="34"/>
      <c r="I114" s="31"/>
      <c r="J114" s="34"/>
      <c r="K114" s="31"/>
      <c r="L114" s="34"/>
      <c r="M114" s="34"/>
      <c r="N114" s="34"/>
      <c r="S114" s="34"/>
    </row>
    <row r="115" spans="1:19" x14ac:dyDescent="0.2">
      <c r="A115" s="30"/>
      <c r="B115" s="34"/>
      <c r="C115" s="34"/>
      <c r="D115" s="34"/>
      <c r="F115" s="34"/>
      <c r="G115" s="31"/>
      <c r="H115" s="34"/>
      <c r="I115" s="31"/>
      <c r="J115" s="34"/>
      <c r="K115" s="31"/>
      <c r="L115" s="34"/>
      <c r="M115" s="34"/>
      <c r="N115" s="34"/>
      <c r="S115" s="34"/>
    </row>
    <row r="116" spans="1:19" x14ac:dyDescent="0.2">
      <c r="A116" s="30"/>
      <c r="B116" s="34"/>
      <c r="C116" s="34"/>
      <c r="D116" s="34"/>
      <c r="F116" s="34"/>
      <c r="G116" s="31"/>
      <c r="H116" s="34"/>
      <c r="I116" s="31"/>
      <c r="J116" s="34"/>
      <c r="K116" s="31"/>
      <c r="L116" s="34"/>
      <c r="M116" s="34"/>
      <c r="N116" s="34"/>
      <c r="S116" s="34"/>
    </row>
    <row r="117" spans="1:19" x14ac:dyDescent="0.2">
      <c r="A117" s="30"/>
      <c r="B117" s="34"/>
      <c r="C117" s="34"/>
      <c r="D117" s="34"/>
      <c r="F117" s="34"/>
      <c r="G117" s="31"/>
      <c r="H117" s="34"/>
      <c r="I117" s="31"/>
      <c r="J117" s="34"/>
      <c r="K117" s="31"/>
      <c r="L117" s="34"/>
      <c r="M117" s="34"/>
      <c r="N117" s="34"/>
      <c r="S117" s="34"/>
    </row>
    <row r="118" spans="1:19" x14ac:dyDescent="0.2">
      <c r="A118" s="30"/>
      <c r="B118" s="34"/>
      <c r="C118" s="34"/>
      <c r="D118" s="34"/>
      <c r="F118" s="34"/>
      <c r="G118" s="31"/>
      <c r="H118" s="34"/>
      <c r="I118" s="31"/>
      <c r="J118" s="34"/>
      <c r="K118" s="31"/>
      <c r="L118" s="34"/>
      <c r="M118" s="34"/>
      <c r="N118" s="34"/>
      <c r="S118" s="34"/>
    </row>
    <row r="119" spans="1:19" x14ac:dyDescent="0.2">
      <c r="A119" s="30"/>
      <c r="B119" s="34"/>
      <c r="C119" s="34"/>
      <c r="D119" s="34"/>
      <c r="F119" s="34"/>
      <c r="G119" s="31"/>
      <c r="H119" s="34"/>
      <c r="I119" s="31"/>
      <c r="J119" s="34"/>
      <c r="K119" s="31"/>
      <c r="L119" s="34"/>
      <c r="M119" s="34"/>
      <c r="N119" s="34"/>
      <c r="S119" s="34"/>
    </row>
    <row r="120" spans="1:19" x14ac:dyDescent="0.2">
      <c r="A120" s="30"/>
      <c r="B120" s="34"/>
      <c r="C120" s="34"/>
      <c r="D120" s="34"/>
      <c r="F120" s="34"/>
      <c r="G120" s="31"/>
      <c r="H120" s="34"/>
      <c r="I120" s="31"/>
      <c r="J120" s="34"/>
      <c r="K120" s="31"/>
      <c r="L120" s="34"/>
      <c r="M120" s="34"/>
      <c r="N120" s="34"/>
      <c r="S120" s="34"/>
    </row>
    <row r="121" spans="1:19" x14ac:dyDescent="0.2">
      <c r="A121" s="30"/>
      <c r="B121" s="34"/>
      <c r="C121" s="34"/>
      <c r="D121" s="34"/>
      <c r="F121" s="34"/>
      <c r="G121" s="31"/>
      <c r="H121" s="34"/>
      <c r="I121" s="31"/>
      <c r="J121" s="34"/>
      <c r="K121" s="31"/>
      <c r="L121" s="34"/>
      <c r="M121" s="34"/>
      <c r="N121" s="34"/>
      <c r="S121" s="34"/>
    </row>
    <row r="122" spans="1:19" x14ac:dyDescent="0.2">
      <c r="A122" s="30"/>
      <c r="B122" s="34"/>
      <c r="C122" s="34"/>
      <c r="D122" s="34"/>
      <c r="F122" s="34"/>
      <c r="G122" s="31"/>
      <c r="H122" s="34"/>
      <c r="I122" s="31"/>
      <c r="J122" s="34"/>
      <c r="K122" s="31"/>
      <c r="L122" s="34"/>
      <c r="M122" s="34"/>
      <c r="N122" s="34"/>
      <c r="S122" s="34"/>
    </row>
    <row r="123" spans="1:19" x14ac:dyDescent="0.2">
      <c r="A123" s="30"/>
      <c r="B123" s="34"/>
      <c r="C123" s="34"/>
      <c r="D123" s="34"/>
      <c r="F123" s="34"/>
      <c r="G123" s="31"/>
      <c r="H123" s="34"/>
      <c r="I123" s="31"/>
      <c r="J123" s="34"/>
      <c r="K123" s="31"/>
      <c r="L123" s="34"/>
      <c r="M123" s="34"/>
      <c r="N123" s="34"/>
      <c r="S123" s="34"/>
    </row>
    <row r="124" spans="1:19" x14ac:dyDescent="0.2">
      <c r="A124" s="30"/>
      <c r="B124" s="34"/>
      <c r="C124" s="34"/>
      <c r="D124" s="34"/>
      <c r="F124" s="34"/>
      <c r="G124" s="31"/>
      <c r="H124" s="34"/>
      <c r="I124" s="31"/>
      <c r="J124" s="34"/>
      <c r="K124" s="31"/>
      <c r="L124" s="34"/>
      <c r="M124" s="34"/>
      <c r="N124" s="34"/>
      <c r="S124" s="34"/>
    </row>
    <row r="125" spans="1:19" x14ac:dyDescent="0.2">
      <c r="A125" s="30"/>
      <c r="B125" s="34"/>
      <c r="C125" s="34"/>
      <c r="D125" s="34"/>
      <c r="F125" s="34"/>
      <c r="G125" s="31"/>
      <c r="H125" s="34"/>
      <c r="I125" s="31"/>
      <c r="J125" s="34"/>
      <c r="K125" s="31"/>
      <c r="L125" s="34"/>
      <c r="M125" s="34"/>
      <c r="N125" s="34"/>
      <c r="S125" s="34"/>
    </row>
    <row r="126" spans="1:19" x14ac:dyDescent="0.2">
      <c r="A126" s="30"/>
      <c r="B126" s="34"/>
      <c r="C126" s="34"/>
      <c r="D126" s="34"/>
      <c r="F126" s="34"/>
      <c r="G126" s="31"/>
      <c r="H126" s="34"/>
      <c r="I126" s="31"/>
      <c r="J126" s="34"/>
      <c r="K126" s="31"/>
      <c r="L126" s="34"/>
      <c r="M126" s="34"/>
      <c r="N126" s="34"/>
      <c r="S126" s="34"/>
    </row>
    <row r="127" spans="1:19" x14ac:dyDescent="0.2">
      <c r="A127" s="30"/>
      <c r="B127" s="34"/>
      <c r="C127" s="34"/>
      <c r="D127" s="34"/>
      <c r="F127" s="34"/>
      <c r="G127" s="31"/>
      <c r="H127" s="34"/>
      <c r="I127" s="31"/>
      <c r="J127" s="34"/>
      <c r="K127" s="31"/>
      <c r="L127" s="34"/>
      <c r="M127" s="34"/>
      <c r="N127" s="34"/>
      <c r="S127" s="34"/>
    </row>
    <row r="128" spans="1:19" x14ac:dyDescent="0.2">
      <c r="A128" s="30"/>
      <c r="B128" s="34"/>
      <c r="C128" s="34"/>
      <c r="D128" s="34"/>
      <c r="F128" s="34"/>
      <c r="G128" s="31"/>
      <c r="H128" s="34"/>
      <c r="I128" s="31"/>
      <c r="J128" s="34"/>
      <c r="K128" s="31"/>
      <c r="L128" s="34"/>
      <c r="M128" s="34"/>
      <c r="N128" s="34"/>
      <c r="S128" s="34"/>
    </row>
    <row r="129" spans="1:19" x14ac:dyDescent="0.2">
      <c r="A129" s="30"/>
      <c r="B129" s="34"/>
      <c r="C129" s="34"/>
      <c r="D129" s="34"/>
      <c r="F129" s="34"/>
      <c r="G129" s="31"/>
      <c r="H129" s="34"/>
      <c r="I129" s="31"/>
      <c r="J129" s="34"/>
      <c r="K129" s="31"/>
      <c r="L129" s="34"/>
      <c r="M129" s="34"/>
      <c r="N129" s="34"/>
      <c r="S129" s="34"/>
    </row>
    <row r="130" spans="1:19" x14ac:dyDescent="0.2">
      <c r="A130" s="30"/>
      <c r="B130" s="34"/>
      <c r="C130" s="34"/>
      <c r="D130" s="34"/>
      <c r="F130" s="34"/>
      <c r="G130" s="31"/>
      <c r="H130" s="34"/>
      <c r="I130" s="31"/>
      <c r="J130" s="34"/>
      <c r="K130" s="31"/>
      <c r="L130" s="34"/>
      <c r="M130" s="34"/>
      <c r="N130" s="34"/>
      <c r="S130" s="34"/>
    </row>
    <row r="131" spans="1:19" x14ac:dyDescent="0.2">
      <c r="A131" s="30"/>
      <c r="B131" s="34"/>
      <c r="C131" s="34"/>
      <c r="D131" s="34"/>
      <c r="F131" s="34"/>
      <c r="G131" s="31"/>
      <c r="H131" s="34"/>
      <c r="I131" s="31"/>
      <c r="J131" s="34"/>
      <c r="K131" s="31"/>
      <c r="L131" s="34"/>
      <c r="M131" s="34"/>
      <c r="N131" s="34"/>
      <c r="S131" s="34"/>
    </row>
    <row r="132" spans="1:19" x14ac:dyDescent="0.2">
      <c r="A132" s="30"/>
      <c r="B132" s="34"/>
      <c r="C132" s="34"/>
      <c r="D132" s="34"/>
      <c r="F132" s="34"/>
      <c r="G132" s="31"/>
      <c r="H132" s="34"/>
      <c r="I132" s="31"/>
      <c r="J132" s="34"/>
      <c r="K132" s="31"/>
      <c r="L132" s="34"/>
      <c r="M132" s="34"/>
      <c r="N132" s="34"/>
      <c r="S132" s="34"/>
    </row>
    <row r="133" spans="1:19" x14ac:dyDescent="0.2">
      <c r="A133" s="30"/>
      <c r="B133" s="34"/>
      <c r="C133" s="34"/>
      <c r="D133" s="34"/>
      <c r="F133" s="34"/>
      <c r="G133" s="31"/>
      <c r="H133" s="34"/>
      <c r="I133" s="31"/>
      <c r="J133" s="34"/>
      <c r="K133" s="31"/>
      <c r="L133" s="34"/>
      <c r="M133" s="34"/>
      <c r="N133" s="34"/>
      <c r="S133" s="34"/>
    </row>
    <row r="134" spans="1:19" x14ac:dyDescent="0.2">
      <c r="A134" s="30"/>
      <c r="B134" s="34"/>
      <c r="C134" s="34"/>
      <c r="D134" s="34"/>
      <c r="F134" s="34"/>
      <c r="G134" s="31"/>
      <c r="H134" s="34"/>
      <c r="I134" s="31"/>
      <c r="J134" s="34"/>
      <c r="K134" s="31"/>
      <c r="L134" s="34"/>
      <c r="M134" s="34"/>
      <c r="N134" s="34"/>
      <c r="S134" s="34"/>
    </row>
    <row r="135" spans="1:19" x14ac:dyDescent="0.2">
      <c r="A135" s="30"/>
      <c r="B135" s="34"/>
      <c r="C135" s="34"/>
      <c r="D135" s="34"/>
      <c r="F135" s="34"/>
      <c r="G135" s="31"/>
      <c r="H135" s="34"/>
      <c r="I135" s="31"/>
      <c r="J135" s="34"/>
      <c r="K135" s="31"/>
      <c r="L135" s="34"/>
      <c r="M135" s="34"/>
      <c r="N135" s="34"/>
      <c r="S135" s="34"/>
    </row>
    <row r="136" spans="1:19" x14ac:dyDescent="0.2">
      <c r="A136" s="30"/>
      <c r="B136" s="34"/>
      <c r="C136" s="34"/>
      <c r="D136" s="34"/>
      <c r="F136" s="34"/>
      <c r="G136" s="31"/>
      <c r="H136" s="34"/>
      <c r="I136" s="31"/>
      <c r="J136" s="34"/>
      <c r="K136" s="31"/>
      <c r="L136" s="34"/>
      <c r="M136" s="34"/>
      <c r="N136" s="34"/>
      <c r="S136" s="34"/>
    </row>
    <row r="137" spans="1:19" x14ac:dyDescent="0.2">
      <c r="A137" s="30"/>
      <c r="B137" s="34"/>
      <c r="C137" s="34"/>
      <c r="D137" s="34"/>
      <c r="F137" s="34"/>
      <c r="G137" s="31"/>
      <c r="H137" s="34"/>
      <c r="I137" s="31"/>
      <c r="J137" s="34"/>
      <c r="K137" s="31"/>
      <c r="L137" s="34"/>
      <c r="M137" s="34"/>
      <c r="N137" s="34"/>
      <c r="S137" s="34"/>
    </row>
    <row r="138" spans="1:19" x14ac:dyDescent="0.2">
      <c r="A138" s="30"/>
      <c r="B138" s="34"/>
      <c r="C138" s="34"/>
      <c r="D138" s="34"/>
      <c r="F138" s="34"/>
      <c r="G138" s="31"/>
      <c r="H138" s="34"/>
      <c r="I138" s="31"/>
      <c r="J138" s="34"/>
      <c r="K138" s="31"/>
      <c r="L138" s="34"/>
      <c r="M138" s="34"/>
      <c r="N138" s="34"/>
      <c r="S138" s="34"/>
    </row>
    <row r="139" spans="1:19" x14ac:dyDescent="0.2">
      <c r="A139" s="30"/>
      <c r="B139" s="34"/>
      <c r="C139" s="34"/>
      <c r="D139" s="34"/>
      <c r="F139" s="34"/>
      <c r="G139" s="31"/>
      <c r="H139" s="34"/>
      <c r="I139" s="31"/>
      <c r="J139" s="34"/>
      <c r="K139" s="31"/>
      <c r="L139" s="34"/>
      <c r="M139" s="34"/>
      <c r="N139" s="34"/>
      <c r="S139" s="34"/>
    </row>
    <row r="140" spans="1:19" x14ac:dyDescent="0.2">
      <c r="A140" s="30"/>
      <c r="B140" s="34"/>
      <c r="C140" s="34"/>
      <c r="D140" s="34"/>
      <c r="F140" s="34"/>
      <c r="G140" s="31"/>
      <c r="H140" s="34"/>
      <c r="I140" s="31"/>
      <c r="J140" s="34"/>
      <c r="K140" s="31"/>
      <c r="L140" s="34"/>
      <c r="M140" s="34"/>
      <c r="N140" s="34"/>
      <c r="S140" s="34"/>
    </row>
    <row r="141" spans="1:19" x14ac:dyDescent="0.2">
      <c r="A141" s="30"/>
      <c r="B141" s="34"/>
      <c r="C141" s="34"/>
      <c r="D141" s="34"/>
      <c r="F141" s="34"/>
      <c r="G141" s="31"/>
      <c r="H141" s="34"/>
      <c r="I141" s="31"/>
      <c r="J141" s="34"/>
      <c r="K141" s="31"/>
      <c r="L141" s="34"/>
      <c r="M141" s="34"/>
      <c r="N141" s="34"/>
      <c r="S141" s="34"/>
    </row>
    <row r="142" spans="1:19" x14ac:dyDescent="0.2">
      <c r="A142" s="30"/>
      <c r="B142" s="34"/>
      <c r="C142" s="34"/>
      <c r="D142" s="34"/>
      <c r="F142" s="34"/>
      <c r="G142" s="31"/>
      <c r="H142" s="34"/>
      <c r="I142" s="31"/>
      <c r="J142" s="34"/>
      <c r="K142" s="31"/>
      <c r="L142" s="34"/>
      <c r="M142" s="34"/>
      <c r="N142" s="34"/>
      <c r="S142" s="34"/>
    </row>
    <row r="143" spans="1:19" x14ac:dyDescent="0.2">
      <c r="A143" s="30"/>
      <c r="B143" s="34"/>
      <c r="C143" s="34"/>
      <c r="D143" s="34"/>
      <c r="F143" s="34"/>
      <c r="G143" s="31"/>
      <c r="H143" s="34"/>
      <c r="I143" s="31"/>
      <c r="J143" s="34"/>
      <c r="K143" s="31"/>
      <c r="L143" s="34"/>
      <c r="M143" s="34"/>
      <c r="N143" s="34"/>
      <c r="S143" s="34"/>
    </row>
    <row r="144" spans="1:19" x14ac:dyDescent="0.2">
      <c r="A144" s="30"/>
      <c r="B144" s="34"/>
      <c r="C144" s="34"/>
      <c r="D144" s="34"/>
      <c r="F144" s="34"/>
      <c r="G144" s="31"/>
      <c r="H144" s="34"/>
      <c r="I144" s="31"/>
      <c r="J144" s="34"/>
      <c r="K144" s="31"/>
      <c r="L144" s="34"/>
      <c r="M144" s="34"/>
      <c r="N144" s="34"/>
      <c r="S144" s="34"/>
    </row>
    <row r="145" spans="1:19" x14ac:dyDescent="0.2">
      <c r="A145" s="30"/>
      <c r="B145" s="34"/>
      <c r="C145" s="34"/>
      <c r="D145" s="34"/>
      <c r="F145" s="34"/>
      <c r="G145" s="31"/>
      <c r="H145" s="34"/>
      <c r="I145" s="31"/>
      <c r="J145" s="34"/>
      <c r="K145" s="31"/>
      <c r="L145" s="34"/>
      <c r="M145" s="34"/>
      <c r="N145" s="34"/>
      <c r="S145" s="34"/>
    </row>
    <row r="146" spans="1:19" x14ac:dyDescent="0.2">
      <c r="A146" s="30"/>
      <c r="B146" s="34"/>
      <c r="C146" s="34"/>
      <c r="D146" s="34"/>
      <c r="F146" s="34"/>
      <c r="G146" s="31"/>
      <c r="H146" s="34"/>
      <c r="I146" s="31"/>
      <c r="J146" s="34"/>
      <c r="K146" s="31"/>
      <c r="L146" s="34"/>
      <c r="M146" s="34"/>
      <c r="N146" s="34"/>
      <c r="S146" s="34"/>
    </row>
    <row r="147" spans="1:19" x14ac:dyDescent="0.2">
      <c r="A147" s="30"/>
      <c r="B147" s="34"/>
      <c r="C147" s="34"/>
      <c r="D147" s="34"/>
      <c r="F147" s="34"/>
      <c r="G147" s="31"/>
      <c r="H147" s="34"/>
      <c r="I147" s="31"/>
      <c r="J147" s="34"/>
      <c r="K147" s="31"/>
      <c r="L147" s="34"/>
      <c r="M147" s="34"/>
      <c r="N147" s="34"/>
      <c r="S147" s="34"/>
    </row>
    <row r="148" spans="1:19" x14ac:dyDescent="0.2">
      <c r="A148" s="30"/>
      <c r="B148" s="34"/>
      <c r="C148" s="34"/>
      <c r="D148" s="34"/>
      <c r="F148" s="34"/>
      <c r="G148" s="31"/>
      <c r="H148" s="34"/>
      <c r="I148" s="31"/>
      <c r="J148" s="34"/>
      <c r="K148" s="31"/>
      <c r="L148" s="34"/>
      <c r="M148" s="34"/>
      <c r="N148" s="34"/>
      <c r="S148" s="34"/>
    </row>
    <row r="149" spans="1:19" x14ac:dyDescent="0.2">
      <c r="A149" s="30"/>
      <c r="B149" s="34"/>
      <c r="C149" s="34"/>
      <c r="D149" s="34"/>
      <c r="F149" s="34"/>
      <c r="G149" s="31"/>
      <c r="H149" s="34"/>
      <c r="I149" s="31"/>
      <c r="J149" s="34"/>
      <c r="K149" s="31"/>
      <c r="L149" s="34"/>
      <c r="M149" s="34"/>
      <c r="N149" s="34"/>
      <c r="S149" s="34"/>
    </row>
    <row r="150" spans="1:19" x14ac:dyDescent="0.2">
      <c r="A150" s="30"/>
      <c r="B150" s="34"/>
      <c r="C150" s="34"/>
      <c r="D150" s="34"/>
      <c r="F150" s="34"/>
      <c r="G150" s="31"/>
      <c r="H150" s="34"/>
      <c r="I150" s="31"/>
      <c r="J150" s="34"/>
      <c r="K150" s="31"/>
      <c r="L150" s="34"/>
      <c r="M150" s="34"/>
      <c r="N150" s="34"/>
      <c r="S150" s="34"/>
    </row>
  </sheetData>
  <dataValidations count="2">
    <dataValidation type="list" allowBlank="1" showInputMessage="1" showErrorMessage="1" sqref="E5:E150 R5:R150">
      <formula1>$B$1:$B$2</formula1>
    </dataValidation>
    <dataValidation type="list" allowBlank="1" showInputMessage="1" showErrorMessage="1" sqref="P5:Q150">
      <formula1>$O$1:$O$3</formula1>
    </dataValidation>
  </dataValidations>
  <pageMargins left="0.7" right="0.7" top="0.75" bottom="0.75" header="0.3" footer="0.3"/>
  <pageSetup orientation="portrait" r:id="rId1"/>
  <ignoredErrors>
    <ignoredError sqref="A5" listDataValidation="1"/>
  </ignoredErrors>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'Data Sheet'!$D$23:$D$40</xm:f>
          </x14:formula1>
          <xm:sqref>A5:A150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50"/>
  <sheetViews>
    <sheetView workbookViewId="0">
      <pane xSplit="2" topLeftCell="C1" activePane="topRight" state="frozen"/>
      <selection pane="topRight" activeCell="C9" sqref="C9"/>
    </sheetView>
  </sheetViews>
  <sheetFormatPr defaultRowHeight="11.25" x14ac:dyDescent="0.2"/>
  <cols>
    <col min="1" max="1" width="39.140625" style="34" customWidth="1"/>
    <col min="2" max="2" width="27.140625" style="30" customWidth="1"/>
    <col min="3" max="3" width="16.42578125" style="13" customWidth="1"/>
    <col min="4" max="4" width="18.5703125" style="13" customWidth="1"/>
    <col min="5" max="5" width="21.7109375" style="31" customWidth="1"/>
    <col min="6" max="6" width="19" style="30" customWidth="1"/>
    <col min="7" max="7" width="16" style="13" customWidth="1"/>
    <col min="8" max="8" width="23.28515625" style="30" customWidth="1"/>
    <col min="9" max="9" width="16" style="13" customWidth="1"/>
    <col min="10" max="10" width="23.5703125" style="30" customWidth="1"/>
    <col min="11" max="11" width="17.7109375" style="13" customWidth="1"/>
    <col min="12" max="12" width="23.5703125" style="30" customWidth="1"/>
    <col min="13" max="13" width="16" style="30" customWidth="1"/>
    <col min="14" max="14" width="23.5703125" style="30" customWidth="1"/>
    <col min="15" max="15" width="20.85546875" style="34" customWidth="1"/>
    <col min="16" max="16" width="23.5703125" style="31" customWidth="1"/>
    <col min="17" max="17" width="16.85546875" style="31" customWidth="1"/>
    <col min="18" max="18" width="19.5703125" style="31" customWidth="1"/>
    <col min="19" max="19" width="23.5703125" style="30" customWidth="1"/>
    <col min="20" max="20" width="19.85546875" style="23" customWidth="1"/>
    <col min="21" max="21" width="24.5703125" style="23" customWidth="1"/>
    <col min="22" max="22" width="20.7109375" style="23" customWidth="1"/>
    <col min="23" max="23" width="20.85546875" style="23" customWidth="1"/>
    <col min="24" max="24" width="21.7109375" style="23" customWidth="1"/>
    <col min="25" max="25" width="17.5703125" style="23" customWidth="1"/>
    <col min="26" max="26" width="15.28515625" style="23" customWidth="1"/>
    <col min="27" max="27" width="20.140625" style="23" customWidth="1"/>
    <col min="28" max="28" width="17.5703125" style="23" customWidth="1"/>
    <col min="29" max="29" width="23.7109375" style="23" customWidth="1"/>
    <col min="30" max="16384" width="9.140625" style="23"/>
  </cols>
  <sheetData>
    <row r="1" spans="1:29" x14ac:dyDescent="0.2">
      <c r="A1" s="47"/>
      <c r="B1" s="17" t="s">
        <v>244</v>
      </c>
      <c r="C1" s="18"/>
      <c r="D1" s="18"/>
      <c r="E1" s="15"/>
      <c r="F1" s="16"/>
      <c r="G1" s="14"/>
      <c r="H1" s="16"/>
      <c r="I1" s="14"/>
      <c r="J1" s="16"/>
      <c r="K1" s="14"/>
      <c r="L1" s="16"/>
      <c r="M1" s="16"/>
      <c r="N1" s="16"/>
      <c r="O1" s="48" t="s">
        <v>257</v>
      </c>
      <c r="P1" s="15"/>
      <c r="Q1" s="15"/>
      <c r="R1" s="15"/>
      <c r="S1" s="16"/>
      <c r="T1" s="37"/>
      <c r="U1" s="37"/>
      <c r="V1" s="37"/>
      <c r="W1" s="37"/>
      <c r="X1" s="37"/>
      <c r="Y1" s="37"/>
      <c r="Z1" s="37"/>
      <c r="AA1" s="37"/>
      <c r="AB1" s="37"/>
      <c r="AC1" s="37"/>
    </row>
    <row r="2" spans="1:29" x14ac:dyDescent="0.2">
      <c r="A2" s="47"/>
      <c r="B2" s="17" t="s">
        <v>245</v>
      </c>
      <c r="C2" s="18"/>
      <c r="D2" s="18"/>
      <c r="E2" s="15"/>
      <c r="F2" s="16"/>
      <c r="G2" s="14"/>
      <c r="H2" s="16"/>
      <c r="I2" s="14"/>
      <c r="J2" s="16"/>
      <c r="K2" s="14"/>
      <c r="L2" s="16"/>
      <c r="M2" s="16"/>
      <c r="N2" s="16"/>
      <c r="O2" s="48" t="s">
        <v>258</v>
      </c>
      <c r="P2" s="15"/>
      <c r="Q2" s="15"/>
      <c r="R2" s="15"/>
      <c r="S2" s="16"/>
      <c r="T2" s="37"/>
      <c r="U2" s="37"/>
      <c r="V2" s="37"/>
      <c r="W2" s="37"/>
      <c r="X2" s="37"/>
      <c r="Y2" s="37"/>
      <c r="Z2" s="37"/>
      <c r="AA2" s="37"/>
      <c r="AB2" s="37"/>
      <c r="AC2" s="37"/>
    </row>
    <row r="3" spans="1:29" x14ac:dyDescent="0.2">
      <c r="A3" s="47"/>
      <c r="B3" s="16"/>
      <c r="C3" s="14"/>
      <c r="D3" s="14"/>
      <c r="E3" s="15"/>
      <c r="F3" s="16"/>
      <c r="G3" s="14"/>
      <c r="H3" s="16"/>
      <c r="I3" s="14"/>
      <c r="J3" s="16"/>
      <c r="K3" s="14"/>
      <c r="L3" s="16"/>
      <c r="M3" s="16"/>
      <c r="N3" s="16"/>
      <c r="O3" s="48" t="s">
        <v>259</v>
      </c>
      <c r="P3" s="15"/>
      <c r="Q3" s="15"/>
      <c r="R3" s="15"/>
      <c r="S3" s="16"/>
      <c r="T3" s="37"/>
      <c r="U3" s="37"/>
      <c r="V3" s="37"/>
      <c r="W3" s="37"/>
      <c r="X3" s="37"/>
      <c r="Y3" s="37"/>
      <c r="Z3" s="37"/>
      <c r="AA3" s="37"/>
      <c r="AB3" s="37"/>
      <c r="AC3" s="37"/>
    </row>
    <row r="4" spans="1:29" s="93" customFormat="1" ht="33.75" x14ac:dyDescent="0.25">
      <c r="A4" s="27" t="s">
        <v>0</v>
      </c>
      <c r="B4" s="24" t="s">
        <v>242</v>
      </c>
      <c r="C4" s="24" t="s">
        <v>256</v>
      </c>
      <c r="D4" s="24" t="s">
        <v>251</v>
      </c>
      <c r="E4" s="27" t="s">
        <v>243</v>
      </c>
      <c r="F4" s="24" t="s">
        <v>246</v>
      </c>
      <c r="G4" s="24" t="s">
        <v>260</v>
      </c>
      <c r="H4" s="24" t="s">
        <v>247</v>
      </c>
      <c r="I4" s="24" t="s">
        <v>261</v>
      </c>
      <c r="J4" s="24" t="s">
        <v>248</v>
      </c>
      <c r="K4" s="24" t="s">
        <v>262</v>
      </c>
      <c r="L4" s="24" t="s">
        <v>249</v>
      </c>
      <c r="M4" s="24" t="s">
        <v>263</v>
      </c>
      <c r="N4" s="24" t="s">
        <v>250</v>
      </c>
      <c r="O4" s="24" t="s">
        <v>264</v>
      </c>
      <c r="P4" s="24" t="s">
        <v>252</v>
      </c>
      <c r="Q4" s="24" t="s">
        <v>253</v>
      </c>
      <c r="R4" s="24" t="s">
        <v>254</v>
      </c>
      <c r="S4" s="24" t="s">
        <v>255</v>
      </c>
      <c r="T4" s="89" t="s">
        <v>1559</v>
      </c>
      <c r="U4" s="89" t="s">
        <v>1560</v>
      </c>
      <c r="V4" s="89" t="s">
        <v>1561</v>
      </c>
      <c r="W4" s="89" t="s">
        <v>1562</v>
      </c>
      <c r="X4" s="89" t="s">
        <v>1563</v>
      </c>
      <c r="Y4" s="89" t="s">
        <v>1564</v>
      </c>
      <c r="Z4" s="89" t="s">
        <v>1565</v>
      </c>
      <c r="AA4" s="89" t="s">
        <v>1600</v>
      </c>
      <c r="AB4" s="89" t="s">
        <v>1566</v>
      </c>
      <c r="AC4" s="89" t="s">
        <v>1601</v>
      </c>
    </row>
    <row r="5" spans="1:29" ht="33.75" x14ac:dyDescent="0.2">
      <c r="A5" s="30" t="s">
        <v>1025</v>
      </c>
      <c r="B5" s="30" t="s">
        <v>1031</v>
      </c>
      <c r="C5" s="13" t="s">
        <v>357</v>
      </c>
      <c r="D5" s="33">
        <v>42247</v>
      </c>
      <c r="E5" s="31" t="s">
        <v>245</v>
      </c>
      <c r="F5" s="30" t="s">
        <v>1032</v>
      </c>
      <c r="G5" s="33">
        <v>42247</v>
      </c>
      <c r="H5" s="30" t="s">
        <v>1033</v>
      </c>
      <c r="I5" s="33">
        <v>42247</v>
      </c>
      <c r="P5" s="31" t="s">
        <v>257</v>
      </c>
      <c r="Q5" s="31" t="s">
        <v>259</v>
      </c>
      <c r="R5" s="31" t="s">
        <v>244</v>
      </c>
      <c r="T5" s="13" t="s">
        <v>1574</v>
      </c>
      <c r="U5" s="13" t="s">
        <v>1685</v>
      </c>
      <c r="V5" s="13"/>
      <c r="W5" s="13"/>
      <c r="X5" s="13"/>
      <c r="Y5" s="13"/>
      <c r="Z5" s="13"/>
      <c r="AA5" s="13"/>
      <c r="AB5" s="13"/>
      <c r="AC5" s="13"/>
    </row>
    <row r="6" spans="1:29" ht="33.75" x14ac:dyDescent="0.2">
      <c r="A6" s="30" t="s">
        <v>1025</v>
      </c>
      <c r="B6" s="30" t="s">
        <v>1034</v>
      </c>
      <c r="C6" s="13" t="s">
        <v>357</v>
      </c>
      <c r="D6" s="33">
        <v>42247</v>
      </c>
      <c r="E6" s="31" t="s">
        <v>245</v>
      </c>
      <c r="F6" s="30" t="s">
        <v>1035</v>
      </c>
      <c r="G6" s="33">
        <v>42247</v>
      </c>
      <c r="H6" s="30" t="s">
        <v>1036</v>
      </c>
      <c r="I6" s="33">
        <v>42247</v>
      </c>
      <c r="J6" s="30" t="s">
        <v>1037</v>
      </c>
      <c r="K6" s="33">
        <v>42247</v>
      </c>
      <c r="P6" s="31" t="s">
        <v>259</v>
      </c>
      <c r="Q6" s="31" t="s">
        <v>259</v>
      </c>
      <c r="R6" s="31" t="s">
        <v>245</v>
      </c>
      <c r="T6" s="13" t="s">
        <v>1574</v>
      </c>
      <c r="U6" s="13" t="s">
        <v>1685</v>
      </c>
      <c r="V6" s="13"/>
      <c r="W6" s="13"/>
      <c r="X6" s="13"/>
      <c r="Y6" s="13"/>
      <c r="Z6" s="13"/>
      <c r="AA6" s="13"/>
      <c r="AB6" s="13"/>
      <c r="AC6" s="13"/>
    </row>
    <row r="7" spans="1:29" ht="33.75" x14ac:dyDescent="0.2">
      <c r="A7" s="30" t="s">
        <v>1025</v>
      </c>
      <c r="B7" s="30" t="s">
        <v>1038</v>
      </c>
      <c r="C7" s="13" t="s">
        <v>357</v>
      </c>
      <c r="D7" s="33">
        <v>42277</v>
      </c>
      <c r="E7" s="31" t="s">
        <v>245</v>
      </c>
      <c r="F7" s="30" t="s">
        <v>1039</v>
      </c>
      <c r="G7" s="33">
        <v>42277</v>
      </c>
      <c r="P7" s="31" t="s">
        <v>259</v>
      </c>
      <c r="Q7" s="31" t="s">
        <v>259</v>
      </c>
      <c r="R7" s="31" t="s">
        <v>245</v>
      </c>
      <c r="T7" s="13" t="s">
        <v>1574</v>
      </c>
      <c r="U7" s="13" t="s">
        <v>1685</v>
      </c>
      <c r="V7" s="13"/>
      <c r="W7" s="13"/>
      <c r="X7" s="13"/>
      <c r="Y7" s="13"/>
      <c r="Z7" s="13"/>
      <c r="AA7" s="13"/>
      <c r="AB7" s="13"/>
      <c r="AC7" s="13"/>
    </row>
    <row r="8" spans="1:29" ht="33.75" x14ac:dyDescent="0.2">
      <c r="A8" s="30" t="s">
        <v>1025</v>
      </c>
      <c r="B8" s="30" t="s">
        <v>1040</v>
      </c>
      <c r="C8" s="13" t="s">
        <v>357</v>
      </c>
      <c r="D8" s="33">
        <v>42277</v>
      </c>
      <c r="E8" s="31" t="s">
        <v>245</v>
      </c>
      <c r="F8" s="30" t="s">
        <v>1041</v>
      </c>
      <c r="G8" s="33">
        <v>42277</v>
      </c>
      <c r="P8" s="31" t="s">
        <v>259</v>
      </c>
      <c r="Q8" s="31" t="s">
        <v>259</v>
      </c>
      <c r="R8" s="31" t="s">
        <v>245</v>
      </c>
      <c r="T8" s="13" t="s">
        <v>1574</v>
      </c>
      <c r="U8" s="13" t="s">
        <v>1685</v>
      </c>
      <c r="V8" s="13"/>
      <c r="W8" s="13"/>
      <c r="X8" s="13"/>
      <c r="Y8" s="13"/>
      <c r="Z8" s="13"/>
      <c r="AA8" s="13"/>
      <c r="AB8" s="13"/>
      <c r="AC8" s="13"/>
    </row>
    <row r="9" spans="1:29" ht="90" x14ac:dyDescent="0.2">
      <c r="A9" s="30" t="s">
        <v>212</v>
      </c>
      <c r="B9" s="30" t="s">
        <v>358</v>
      </c>
      <c r="C9" s="13" t="s">
        <v>357</v>
      </c>
      <c r="D9" s="33">
        <v>42247</v>
      </c>
      <c r="E9" s="31" t="s">
        <v>245</v>
      </c>
      <c r="F9" s="30" t="s">
        <v>359</v>
      </c>
      <c r="G9" s="33">
        <v>42247</v>
      </c>
      <c r="H9" s="30" t="s">
        <v>1042</v>
      </c>
      <c r="I9" s="33">
        <v>42247</v>
      </c>
      <c r="P9" s="31" t="s">
        <v>257</v>
      </c>
      <c r="Q9" s="31" t="s">
        <v>257</v>
      </c>
      <c r="R9" s="31" t="s">
        <v>244</v>
      </c>
      <c r="T9" s="13" t="s">
        <v>142</v>
      </c>
      <c r="U9" s="13" t="s">
        <v>1686</v>
      </c>
      <c r="V9" s="13" t="s">
        <v>1574</v>
      </c>
      <c r="W9" s="13" t="s">
        <v>1685</v>
      </c>
      <c r="X9" s="13"/>
      <c r="Y9" s="13"/>
      <c r="Z9" s="13"/>
      <c r="AA9" s="13"/>
      <c r="AB9" s="13"/>
      <c r="AC9" s="13"/>
    </row>
    <row r="10" spans="1:29" ht="90" x14ac:dyDescent="0.2">
      <c r="A10" s="30" t="s">
        <v>212</v>
      </c>
      <c r="B10" s="30" t="s">
        <v>360</v>
      </c>
      <c r="C10" s="13" t="s">
        <v>357</v>
      </c>
      <c r="D10" s="33">
        <v>42277</v>
      </c>
      <c r="E10" s="31" t="s">
        <v>245</v>
      </c>
      <c r="F10" s="30" t="s">
        <v>361</v>
      </c>
      <c r="G10" s="33">
        <v>42277</v>
      </c>
      <c r="P10" s="31" t="s">
        <v>259</v>
      </c>
      <c r="Q10" s="31" t="s">
        <v>259</v>
      </c>
      <c r="R10" s="31" t="s">
        <v>245</v>
      </c>
      <c r="T10" s="13" t="s">
        <v>142</v>
      </c>
      <c r="U10" s="13" t="s">
        <v>1686</v>
      </c>
      <c r="V10" s="13" t="s">
        <v>1574</v>
      </c>
      <c r="W10" s="13" t="s">
        <v>1685</v>
      </c>
      <c r="X10" s="13"/>
      <c r="Y10" s="13"/>
      <c r="Z10" s="13"/>
      <c r="AA10" s="13"/>
      <c r="AB10" s="13"/>
      <c r="AC10" s="13"/>
    </row>
    <row r="11" spans="1:29" ht="56.25" x14ac:dyDescent="0.2">
      <c r="A11" s="30" t="s">
        <v>362</v>
      </c>
      <c r="B11" s="30" t="s">
        <v>363</v>
      </c>
      <c r="C11" s="13" t="s">
        <v>364</v>
      </c>
      <c r="D11" s="33">
        <v>42216</v>
      </c>
      <c r="E11" s="31" t="s">
        <v>245</v>
      </c>
      <c r="F11" s="30" t="s">
        <v>365</v>
      </c>
      <c r="G11" s="33">
        <v>42185</v>
      </c>
      <c r="H11" s="30" t="s">
        <v>366</v>
      </c>
      <c r="I11" s="33">
        <v>42216</v>
      </c>
      <c r="P11" s="31" t="s">
        <v>258</v>
      </c>
      <c r="Q11" s="31" t="s">
        <v>258</v>
      </c>
      <c r="R11" s="31" t="s">
        <v>245</v>
      </c>
      <c r="T11" s="13" t="s">
        <v>1574</v>
      </c>
      <c r="U11" s="13" t="s">
        <v>1687</v>
      </c>
      <c r="V11" s="13"/>
      <c r="W11" s="13"/>
      <c r="X11" s="13"/>
      <c r="Y11" s="13"/>
      <c r="Z11" s="13"/>
      <c r="AA11" s="13"/>
      <c r="AB11" s="13"/>
      <c r="AC11" s="13"/>
    </row>
    <row r="12" spans="1:29" ht="45" x14ac:dyDescent="0.2">
      <c r="A12" s="30" t="s">
        <v>362</v>
      </c>
      <c r="B12" s="30" t="s">
        <v>367</v>
      </c>
      <c r="C12" s="13" t="s">
        <v>364</v>
      </c>
      <c r="D12" s="33">
        <v>42216</v>
      </c>
      <c r="E12" s="31" t="s">
        <v>245</v>
      </c>
      <c r="F12" s="30" t="s">
        <v>368</v>
      </c>
      <c r="G12" s="33">
        <v>42216</v>
      </c>
      <c r="P12" s="31" t="s">
        <v>258</v>
      </c>
      <c r="Q12" s="31" t="s">
        <v>259</v>
      </c>
      <c r="R12" s="31" t="s">
        <v>245</v>
      </c>
      <c r="T12" s="13" t="s">
        <v>1574</v>
      </c>
      <c r="U12" s="13" t="s">
        <v>1687</v>
      </c>
      <c r="V12" s="13"/>
      <c r="W12" s="13"/>
      <c r="X12" s="13"/>
      <c r="Y12" s="13"/>
      <c r="Z12" s="13"/>
      <c r="AA12" s="13"/>
      <c r="AB12" s="13"/>
      <c r="AC12" s="13"/>
    </row>
    <row r="13" spans="1:29" ht="56.25" x14ac:dyDescent="0.2">
      <c r="A13" s="30" t="s">
        <v>215</v>
      </c>
      <c r="B13" s="30" t="s">
        <v>369</v>
      </c>
      <c r="C13" s="13" t="s">
        <v>357</v>
      </c>
      <c r="D13" s="33">
        <v>42247</v>
      </c>
      <c r="E13" s="31" t="s">
        <v>245</v>
      </c>
      <c r="F13" s="30" t="s">
        <v>370</v>
      </c>
      <c r="G13" s="33">
        <v>42216</v>
      </c>
      <c r="H13" s="30" t="s">
        <v>371</v>
      </c>
      <c r="I13" s="33">
        <v>42247</v>
      </c>
      <c r="P13" s="31" t="s">
        <v>258</v>
      </c>
      <c r="Q13" s="31" t="s">
        <v>258</v>
      </c>
      <c r="R13" s="31" t="s">
        <v>245</v>
      </c>
      <c r="T13" s="13" t="s">
        <v>28</v>
      </c>
      <c r="U13" s="13" t="s">
        <v>1688</v>
      </c>
      <c r="V13" s="13" t="s">
        <v>142</v>
      </c>
      <c r="W13" s="13" t="s">
        <v>1689</v>
      </c>
      <c r="X13" s="13"/>
      <c r="Y13" s="13"/>
      <c r="Z13" s="13"/>
      <c r="AA13" s="13"/>
      <c r="AB13" s="13"/>
      <c r="AC13" s="13"/>
    </row>
    <row r="14" spans="1:29" ht="45" x14ac:dyDescent="0.2">
      <c r="A14" s="30" t="s">
        <v>215</v>
      </c>
      <c r="B14" s="30" t="s">
        <v>372</v>
      </c>
      <c r="C14" s="13" t="s">
        <v>357</v>
      </c>
      <c r="D14" s="33">
        <v>42247</v>
      </c>
      <c r="E14" s="31" t="s">
        <v>245</v>
      </c>
      <c r="F14" s="30" t="s">
        <v>368</v>
      </c>
      <c r="G14" s="33">
        <v>42247</v>
      </c>
      <c r="H14" s="30" t="s">
        <v>373</v>
      </c>
      <c r="I14" s="33">
        <v>42247</v>
      </c>
      <c r="P14" s="31" t="s">
        <v>258</v>
      </c>
      <c r="Q14" s="31" t="s">
        <v>258</v>
      </c>
      <c r="R14" s="31" t="s">
        <v>244</v>
      </c>
      <c r="T14" s="13" t="s">
        <v>142</v>
      </c>
      <c r="U14" s="13" t="s">
        <v>1690</v>
      </c>
      <c r="V14" s="13"/>
      <c r="W14" s="13"/>
      <c r="X14" s="13"/>
      <c r="Y14" s="13"/>
      <c r="Z14" s="13"/>
      <c r="AA14" s="13"/>
      <c r="AB14" s="13"/>
      <c r="AC14" s="13"/>
    </row>
    <row r="15" spans="1:29" ht="33.75" x14ac:dyDescent="0.2">
      <c r="A15" s="30" t="s">
        <v>215</v>
      </c>
      <c r="B15" s="30" t="s">
        <v>374</v>
      </c>
      <c r="C15" s="13" t="s">
        <v>357</v>
      </c>
      <c r="D15" s="33">
        <v>42277</v>
      </c>
      <c r="E15" s="31" t="s">
        <v>245</v>
      </c>
      <c r="F15" s="30" t="s">
        <v>375</v>
      </c>
      <c r="G15" s="33">
        <v>42277</v>
      </c>
      <c r="P15" s="31" t="s">
        <v>258</v>
      </c>
      <c r="Q15" s="31" t="s">
        <v>258</v>
      </c>
      <c r="R15" s="31" t="s">
        <v>244</v>
      </c>
      <c r="T15" s="13" t="s">
        <v>142</v>
      </c>
      <c r="U15" s="13" t="s">
        <v>1690</v>
      </c>
      <c r="V15" s="13"/>
      <c r="W15" s="13"/>
      <c r="X15" s="13"/>
      <c r="Y15" s="13"/>
      <c r="Z15" s="13"/>
      <c r="AA15" s="13"/>
      <c r="AB15" s="13"/>
      <c r="AC15" s="13"/>
    </row>
    <row r="16" spans="1:29" ht="33.75" x14ac:dyDescent="0.2">
      <c r="A16" s="30" t="s">
        <v>216</v>
      </c>
      <c r="B16" s="30" t="s">
        <v>376</v>
      </c>
      <c r="C16" s="13" t="s">
        <v>357</v>
      </c>
      <c r="D16" s="33">
        <v>42277</v>
      </c>
      <c r="E16" s="31" t="s">
        <v>244</v>
      </c>
      <c r="F16" s="30" t="s">
        <v>377</v>
      </c>
      <c r="G16" s="33">
        <v>42277</v>
      </c>
      <c r="H16" s="30" t="s">
        <v>378</v>
      </c>
      <c r="I16" s="33">
        <v>42277</v>
      </c>
      <c r="P16" s="31" t="s">
        <v>257</v>
      </c>
      <c r="Q16" s="31" t="s">
        <v>257</v>
      </c>
      <c r="R16" s="31" t="s">
        <v>244</v>
      </c>
      <c r="T16" s="13" t="s">
        <v>28</v>
      </c>
      <c r="U16" s="13" t="s">
        <v>1691</v>
      </c>
      <c r="V16" s="13"/>
      <c r="W16" s="13"/>
      <c r="X16" s="13"/>
      <c r="Y16" s="13"/>
      <c r="Z16" s="13"/>
      <c r="AA16" s="13"/>
      <c r="AB16" s="13"/>
      <c r="AC16" s="13"/>
    </row>
    <row r="17" spans="1:29" ht="33.75" x14ac:dyDescent="0.2">
      <c r="A17" s="30" t="s">
        <v>216</v>
      </c>
      <c r="B17" s="30" t="s">
        <v>379</v>
      </c>
      <c r="C17" s="13" t="s">
        <v>357</v>
      </c>
      <c r="D17" s="33">
        <v>42308</v>
      </c>
      <c r="E17" s="31" t="s">
        <v>245</v>
      </c>
      <c r="F17" s="30" t="s">
        <v>1043</v>
      </c>
      <c r="G17" s="33">
        <v>42308</v>
      </c>
      <c r="P17" s="31" t="s">
        <v>259</v>
      </c>
      <c r="Q17" s="31" t="s">
        <v>259</v>
      </c>
      <c r="R17" s="31" t="s">
        <v>245</v>
      </c>
      <c r="T17" s="13" t="s">
        <v>28</v>
      </c>
      <c r="U17" s="13" t="s">
        <v>1691</v>
      </c>
      <c r="V17" s="13"/>
      <c r="W17" s="13"/>
      <c r="X17" s="13"/>
      <c r="Y17" s="13"/>
      <c r="Z17" s="13"/>
      <c r="AA17" s="13"/>
      <c r="AB17" s="13"/>
      <c r="AC17" s="13"/>
    </row>
    <row r="18" spans="1:29" ht="22.5" x14ac:dyDescent="0.2">
      <c r="A18" s="30" t="s">
        <v>216</v>
      </c>
      <c r="B18" s="30" t="s">
        <v>380</v>
      </c>
      <c r="C18" s="13" t="s">
        <v>357</v>
      </c>
      <c r="D18" s="33">
        <v>42338</v>
      </c>
      <c r="E18" s="31" t="s">
        <v>245</v>
      </c>
      <c r="F18" s="30" t="s">
        <v>381</v>
      </c>
      <c r="G18" s="33">
        <v>42338</v>
      </c>
      <c r="P18" s="31" t="s">
        <v>259</v>
      </c>
      <c r="Q18" s="31" t="s">
        <v>259</v>
      </c>
      <c r="R18" s="31" t="s">
        <v>245</v>
      </c>
      <c r="T18" s="13"/>
      <c r="U18" s="13"/>
      <c r="V18" s="13"/>
      <c r="W18" s="13"/>
      <c r="X18" s="13"/>
      <c r="Y18" s="13"/>
      <c r="Z18" s="13"/>
      <c r="AA18" s="13"/>
      <c r="AB18" s="13"/>
      <c r="AC18" s="13"/>
    </row>
    <row r="19" spans="1:29" ht="33.75" x14ac:dyDescent="0.2">
      <c r="A19" s="30" t="s">
        <v>382</v>
      </c>
      <c r="B19" s="30" t="s">
        <v>383</v>
      </c>
      <c r="C19" s="13" t="s">
        <v>384</v>
      </c>
      <c r="D19" s="33">
        <v>42369</v>
      </c>
      <c r="E19" s="31" t="s">
        <v>245</v>
      </c>
      <c r="F19" s="30" t="s">
        <v>385</v>
      </c>
      <c r="G19" s="33">
        <v>42185</v>
      </c>
      <c r="H19" s="30" t="s">
        <v>386</v>
      </c>
      <c r="I19" s="33">
        <v>42185</v>
      </c>
      <c r="J19" s="30" t="s">
        <v>387</v>
      </c>
      <c r="K19" s="33">
        <v>42216</v>
      </c>
      <c r="L19" s="30" t="s">
        <v>388</v>
      </c>
      <c r="M19" s="52">
        <v>42369</v>
      </c>
      <c r="P19" s="31" t="s">
        <v>258</v>
      </c>
      <c r="Q19" s="31" t="s">
        <v>258</v>
      </c>
      <c r="R19" s="31" t="s">
        <v>245</v>
      </c>
      <c r="T19" s="13" t="s">
        <v>1574</v>
      </c>
      <c r="U19" s="13" t="s">
        <v>1692</v>
      </c>
      <c r="V19" s="13"/>
      <c r="W19" s="13"/>
      <c r="X19" s="13"/>
      <c r="Y19" s="13"/>
      <c r="Z19" s="13"/>
      <c r="AA19" s="13"/>
      <c r="AB19" s="13"/>
      <c r="AC19" s="13"/>
    </row>
    <row r="20" spans="1:29" ht="33.75" x14ac:dyDescent="0.2">
      <c r="A20" s="30" t="s">
        <v>389</v>
      </c>
      <c r="B20" s="30" t="s">
        <v>120</v>
      </c>
      <c r="C20" s="13" t="s">
        <v>1044</v>
      </c>
      <c r="D20" s="33">
        <v>42216</v>
      </c>
      <c r="E20" s="31" t="s">
        <v>245</v>
      </c>
      <c r="F20" s="30" t="s">
        <v>1045</v>
      </c>
      <c r="G20" s="33">
        <v>42153</v>
      </c>
      <c r="H20" s="30" t="s">
        <v>1046</v>
      </c>
      <c r="I20" s="33">
        <v>42153</v>
      </c>
      <c r="J20" s="30" t="s">
        <v>1047</v>
      </c>
      <c r="K20" s="33">
        <v>42216</v>
      </c>
      <c r="L20" s="30" t="s">
        <v>1048</v>
      </c>
      <c r="M20" s="52">
        <v>42216</v>
      </c>
      <c r="N20" s="30" t="s">
        <v>1049</v>
      </c>
      <c r="O20" s="58">
        <v>42216</v>
      </c>
      <c r="P20" s="31" t="s">
        <v>258</v>
      </c>
      <c r="Q20" s="31" t="s">
        <v>258</v>
      </c>
      <c r="R20" s="31" t="s">
        <v>244</v>
      </c>
      <c r="T20" s="13" t="s">
        <v>142</v>
      </c>
      <c r="U20" s="13" t="s">
        <v>1693</v>
      </c>
      <c r="V20" s="13" t="s">
        <v>28</v>
      </c>
      <c r="W20" s="13" t="s">
        <v>1694</v>
      </c>
      <c r="X20" s="13"/>
      <c r="Y20" s="13"/>
      <c r="Z20" s="13"/>
      <c r="AA20" s="13"/>
      <c r="AB20" s="13"/>
      <c r="AC20" s="13"/>
    </row>
    <row r="21" spans="1:29" ht="33.75" x14ac:dyDescent="0.2">
      <c r="A21" s="30" t="s">
        <v>218</v>
      </c>
      <c r="B21" s="30" t="s">
        <v>391</v>
      </c>
      <c r="C21" s="13" t="s">
        <v>384</v>
      </c>
      <c r="D21" s="33">
        <v>42277</v>
      </c>
      <c r="E21" s="31" t="s">
        <v>245</v>
      </c>
      <c r="F21" s="30" t="s">
        <v>1050</v>
      </c>
      <c r="G21" s="33">
        <v>42277</v>
      </c>
      <c r="H21" s="30" t="s">
        <v>1051</v>
      </c>
      <c r="I21" s="33">
        <v>42277</v>
      </c>
      <c r="J21" s="30" t="s">
        <v>1052</v>
      </c>
      <c r="K21" s="33">
        <v>42277</v>
      </c>
      <c r="L21" s="30" t="s">
        <v>1053</v>
      </c>
      <c r="M21" s="52">
        <v>42277</v>
      </c>
      <c r="N21" s="30" t="s">
        <v>392</v>
      </c>
      <c r="O21" s="58">
        <v>42277</v>
      </c>
      <c r="P21" s="31" t="s">
        <v>258</v>
      </c>
      <c r="Q21" s="31" t="s">
        <v>258</v>
      </c>
      <c r="R21" s="31" t="s">
        <v>244</v>
      </c>
      <c r="T21" s="13" t="s">
        <v>142</v>
      </c>
      <c r="U21" s="13" t="s">
        <v>1693</v>
      </c>
      <c r="V21" s="13" t="s">
        <v>28</v>
      </c>
      <c r="W21" s="13" t="s">
        <v>1694</v>
      </c>
      <c r="X21" s="13"/>
      <c r="Y21" s="13"/>
      <c r="Z21" s="13"/>
      <c r="AA21" s="13"/>
      <c r="AB21" s="13"/>
      <c r="AC21" s="13"/>
    </row>
    <row r="22" spans="1:29" ht="33.75" x14ac:dyDescent="0.2">
      <c r="A22" s="30" t="s">
        <v>393</v>
      </c>
      <c r="B22" s="30" t="s">
        <v>391</v>
      </c>
      <c r="C22" s="13" t="s">
        <v>390</v>
      </c>
      <c r="D22" s="33">
        <v>42277</v>
      </c>
      <c r="E22" s="31" t="s">
        <v>244</v>
      </c>
      <c r="F22" s="30" t="s">
        <v>1050</v>
      </c>
      <c r="G22" s="33">
        <v>42277</v>
      </c>
      <c r="H22" s="30" t="s">
        <v>1051</v>
      </c>
      <c r="I22" s="33">
        <v>42277</v>
      </c>
      <c r="J22" s="30" t="s">
        <v>1052</v>
      </c>
      <c r="K22" s="33">
        <v>42277</v>
      </c>
      <c r="L22" s="30" t="s">
        <v>1053</v>
      </c>
      <c r="M22" s="52">
        <v>42277</v>
      </c>
      <c r="N22" s="30" t="s">
        <v>394</v>
      </c>
      <c r="O22" s="58">
        <v>42277</v>
      </c>
      <c r="P22" s="31" t="s">
        <v>258</v>
      </c>
      <c r="Q22" s="31" t="s">
        <v>258</v>
      </c>
      <c r="R22" s="31" t="s">
        <v>244</v>
      </c>
      <c r="T22" s="13" t="s">
        <v>142</v>
      </c>
      <c r="U22" s="13" t="s">
        <v>1693</v>
      </c>
      <c r="V22" s="13"/>
      <c r="W22" s="13"/>
      <c r="X22" s="13"/>
      <c r="Y22" s="13"/>
      <c r="Z22" s="13"/>
      <c r="AA22" s="13"/>
      <c r="AB22" s="13"/>
      <c r="AC22" s="13"/>
    </row>
    <row r="23" spans="1:29" ht="33.75" x14ac:dyDescent="0.2">
      <c r="A23" s="30" t="s">
        <v>220</v>
      </c>
      <c r="B23" s="30" t="s">
        <v>395</v>
      </c>
      <c r="C23" s="13" t="s">
        <v>390</v>
      </c>
      <c r="D23" s="33">
        <v>42277</v>
      </c>
      <c r="E23" s="31" t="s">
        <v>245</v>
      </c>
      <c r="F23" s="30" t="s">
        <v>396</v>
      </c>
      <c r="G23" s="33">
        <v>42277</v>
      </c>
      <c r="H23" s="30" t="s">
        <v>397</v>
      </c>
      <c r="I23" s="33">
        <v>42277</v>
      </c>
      <c r="J23" s="30" t="s">
        <v>398</v>
      </c>
      <c r="K23" s="33">
        <v>42277</v>
      </c>
      <c r="M23" s="52"/>
      <c r="O23" s="58">
        <v>42369</v>
      </c>
      <c r="P23" s="31" t="s">
        <v>258</v>
      </c>
      <c r="Q23" s="31" t="s">
        <v>258</v>
      </c>
      <c r="R23" s="31" t="s">
        <v>244</v>
      </c>
      <c r="T23" s="13" t="s">
        <v>142</v>
      </c>
      <c r="U23" s="13" t="s">
        <v>1693</v>
      </c>
      <c r="V23" s="13" t="s">
        <v>1574</v>
      </c>
      <c r="W23" s="13" t="s">
        <v>1692</v>
      </c>
      <c r="X23" s="13"/>
      <c r="Y23" s="13"/>
      <c r="Z23" s="13"/>
      <c r="AA23" s="13"/>
      <c r="AB23" s="13"/>
      <c r="AC23" s="13"/>
    </row>
    <row r="24" spans="1:29" ht="33.75" x14ac:dyDescent="0.2">
      <c r="A24" s="30" t="s">
        <v>399</v>
      </c>
      <c r="B24" s="30" t="s">
        <v>400</v>
      </c>
      <c r="C24" s="13" t="s">
        <v>390</v>
      </c>
      <c r="D24" s="33">
        <v>42369</v>
      </c>
      <c r="E24" s="31" t="s">
        <v>245</v>
      </c>
      <c r="F24" s="30" t="s">
        <v>401</v>
      </c>
      <c r="G24" s="33">
        <v>42369</v>
      </c>
      <c r="H24" s="30" t="s">
        <v>402</v>
      </c>
      <c r="I24" s="33">
        <v>42369</v>
      </c>
      <c r="P24" s="31" t="s">
        <v>259</v>
      </c>
      <c r="Q24" s="31" t="s">
        <v>257</v>
      </c>
      <c r="R24" s="31" t="s">
        <v>244</v>
      </c>
      <c r="T24" s="13" t="s">
        <v>1574</v>
      </c>
      <c r="U24" s="13" t="s">
        <v>1692</v>
      </c>
      <c r="V24" s="13"/>
      <c r="W24" s="13"/>
      <c r="X24" s="13"/>
      <c r="Y24" s="13"/>
      <c r="Z24" s="13"/>
      <c r="AA24" s="13"/>
      <c r="AB24" s="13"/>
      <c r="AC24" s="13"/>
    </row>
    <row r="25" spans="1:29" ht="45" x14ac:dyDescent="0.2">
      <c r="A25" s="30" t="s">
        <v>223</v>
      </c>
      <c r="B25" s="30" t="s">
        <v>403</v>
      </c>
      <c r="C25" s="31" t="s">
        <v>390</v>
      </c>
      <c r="D25" s="32">
        <v>42216</v>
      </c>
      <c r="E25" s="31" t="s">
        <v>245</v>
      </c>
      <c r="F25" s="30" t="s">
        <v>404</v>
      </c>
      <c r="G25" s="33">
        <v>42216</v>
      </c>
      <c r="H25" s="30" t="s">
        <v>405</v>
      </c>
      <c r="I25" s="33">
        <v>42216</v>
      </c>
      <c r="P25" s="31" t="s">
        <v>257</v>
      </c>
      <c r="Q25" s="31" t="s">
        <v>258</v>
      </c>
      <c r="S25" s="30" t="s">
        <v>1054</v>
      </c>
      <c r="T25" s="13" t="s">
        <v>1574</v>
      </c>
      <c r="U25" s="13" t="s">
        <v>1695</v>
      </c>
      <c r="V25" s="13"/>
      <c r="W25" s="13"/>
      <c r="X25" s="13"/>
      <c r="Y25" s="13"/>
      <c r="Z25" s="13"/>
      <c r="AA25" s="13"/>
      <c r="AB25" s="13"/>
      <c r="AC25" s="13"/>
    </row>
    <row r="26" spans="1:29" ht="33.75" x14ac:dyDescent="0.2">
      <c r="A26" s="30" t="s">
        <v>224</v>
      </c>
      <c r="B26" s="30" t="s">
        <v>1055</v>
      </c>
      <c r="C26" s="31" t="s">
        <v>390</v>
      </c>
      <c r="D26" s="32">
        <v>42216</v>
      </c>
      <c r="E26" s="31" t="s">
        <v>245</v>
      </c>
      <c r="F26" s="30" t="s">
        <v>406</v>
      </c>
      <c r="G26" s="33">
        <v>42216</v>
      </c>
      <c r="H26" s="30" t="s">
        <v>407</v>
      </c>
      <c r="I26" s="33">
        <v>42216</v>
      </c>
      <c r="P26" s="31" t="s">
        <v>257</v>
      </c>
      <c r="Q26" s="31" t="s">
        <v>258</v>
      </c>
      <c r="S26" s="30" t="s">
        <v>1054</v>
      </c>
      <c r="T26" s="13" t="s">
        <v>1574</v>
      </c>
      <c r="U26" s="13" t="s">
        <v>1695</v>
      </c>
      <c r="V26" s="13"/>
      <c r="W26" s="13"/>
      <c r="X26" s="13"/>
      <c r="Y26" s="13"/>
      <c r="Z26" s="13"/>
      <c r="AA26" s="13"/>
      <c r="AB26" s="13"/>
      <c r="AC26" s="13"/>
    </row>
    <row r="27" spans="1:29" ht="33.75" x14ac:dyDescent="0.2">
      <c r="A27" s="30" t="s">
        <v>224</v>
      </c>
      <c r="B27" s="30" t="s">
        <v>408</v>
      </c>
      <c r="C27" s="31" t="s">
        <v>390</v>
      </c>
      <c r="D27" s="32">
        <v>42216</v>
      </c>
      <c r="E27" s="31" t="s">
        <v>245</v>
      </c>
      <c r="F27" s="30" t="s">
        <v>409</v>
      </c>
      <c r="G27" s="33">
        <v>42216</v>
      </c>
      <c r="H27" s="30" t="s">
        <v>410</v>
      </c>
      <c r="I27" s="33">
        <v>42216</v>
      </c>
      <c r="J27" s="30" t="s">
        <v>411</v>
      </c>
      <c r="K27" s="33">
        <v>42216</v>
      </c>
      <c r="P27" s="31" t="s">
        <v>257</v>
      </c>
      <c r="Q27" s="31" t="s">
        <v>258</v>
      </c>
      <c r="S27" s="30" t="s">
        <v>1054</v>
      </c>
      <c r="T27" s="13" t="s">
        <v>1574</v>
      </c>
      <c r="U27" s="13" t="s">
        <v>1695</v>
      </c>
      <c r="V27" s="13"/>
      <c r="W27" s="13"/>
      <c r="X27" s="13"/>
      <c r="Y27" s="13"/>
      <c r="Z27" s="13"/>
      <c r="AA27" s="13"/>
      <c r="AB27" s="13"/>
      <c r="AC27" s="13"/>
    </row>
    <row r="28" spans="1:29" ht="22.5" x14ac:dyDescent="0.2">
      <c r="A28" s="30" t="s">
        <v>225</v>
      </c>
      <c r="B28" s="30" t="s">
        <v>412</v>
      </c>
      <c r="C28" s="31" t="s">
        <v>390</v>
      </c>
      <c r="D28" s="32">
        <v>42216</v>
      </c>
      <c r="E28" s="31" t="s">
        <v>245</v>
      </c>
      <c r="F28" s="30" t="s">
        <v>413</v>
      </c>
      <c r="G28" s="33">
        <v>42216</v>
      </c>
      <c r="H28" s="30" t="s">
        <v>414</v>
      </c>
      <c r="I28" s="33">
        <v>42216</v>
      </c>
      <c r="P28" s="31" t="s">
        <v>257</v>
      </c>
      <c r="Q28" s="31" t="s">
        <v>258</v>
      </c>
      <c r="S28" s="30" t="s">
        <v>1054</v>
      </c>
      <c r="T28" s="13" t="s">
        <v>1574</v>
      </c>
      <c r="U28" s="13" t="s">
        <v>1695</v>
      </c>
      <c r="V28" s="13"/>
      <c r="W28" s="13"/>
      <c r="X28" s="13"/>
      <c r="Y28" s="13"/>
      <c r="Z28" s="13"/>
      <c r="AA28" s="13"/>
      <c r="AB28" s="13"/>
      <c r="AC28" s="13"/>
    </row>
    <row r="29" spans="1:29" ht="22.5" x14ac:dyDescent="0.2">
      <c r="A29" s="30" t="s">
        <v>225</v>
      </c>
      <c r="B29" s="30" t="s">
        <v>415</v>
      </c>
      <c r="C29" s="31" t="s">
        <v>390</v>
      </c>
      <c r="D29" s="32">
        <v>42216</v>
      </c>
      <c r="E29" s="31" t="s">
        <v>245</v>
      </c>
      <c r="F29" s="30" t="s">
        <v>416</v>
      </c>
      <c r="G29" s="33">
        <v>42216</v>
      </c>
      <c r="H29" s="30" t="s">
        <v>417</v>
      </c>
      <c r="I29" s="33">
        <v>42216</v>
      </c>
      <c r="P29" s="31" t="s">
        <v>257</v>
      </c>
      <c r="Q29" s="31" t="s">
        <v>258</v>
      </c>
      <c r="S29" s="30" t="s">
        <v>1054</v>
      </c>
      <c r="T29" s="13" t="s">
        <v>1574</v>
      </c>
      <c r="U29" s="13" t="s">
        <v>1695</v>
      </c>
      <c r="V29" s="13"/>
      <c r="W29" s="13"/>
      <c r="X29" s="13"/>
      <c r="Y29" s="13"/>
      <c r="Z29" s="13"/>
      <c r="AA29" s="13"/>
      <c r="AB29" s="13"/>
      <c r="AC29" s="13"/>
    </row>
    <row r="30" spans="1:29" ht="45" x14ac:dyDescent="0.2">
      <c r="A30" s="30" t="s">
        <v>1026</v>
      </c>
      <c r="B30" s="30" t="s">
        <v>1056</v>
      </c>
      <c r="C30" s="31" t="s">
        <v>357</v>
      </c>
      <c r="D30" s="32">
        <v>42247</v>
      </c>
      <c r="E30" s="31" t="s">
        <v>245</v>
      </c>
      <c r="F30" s="30" t="s">
        <v>1057</v>
      </c>
      <c r="G30" s="33">
        <v>42216</v>
      </c>
      <c r="H30" s="30" t="s">
        <v>1058</v>
      </c>
      <c r="I30" s="33">
        <v>42247</v>
      </c>
      <c r="P30" s="31" t="s">
        <v>257</v>
      </c>
      <c r="Q30" s="31" t="s">
        <v>257</v>
      </c>
      <c r="R30" s="31" t="s">
        <v>244</v>
      </c>
      <c r="T30" s="13"/>
      <c r="U30" s="13"/>
      <c r="V30" s="13"/>
      <c r="W30" s="13"/>
      <c r="X30" s="13"/>
      <c r="Y30" s="13"/>
      <c r="Z30" s="13"/>
      <c r="AA30" s="13"/>
      <c r="AB30" s="13"/>
      <c r="AC30" s="13"/>
    </row>
    <row r="31" spans="1:29" ht="33.75" x14ac:dyDescent="0.2">
      <c r="A31" s="30" t="s">
        <v>229</v>
      </c>
      <c r="B31" s="30" t="s">
        <v>1059</v>
      </c>
      <c r="C31" s="31" t="s">
        <v>357</v>
      </c>
      <c r="D31" s="32">
        <v>42216</v>
      </c>
      <c r="E31" s="31" t="s">
        <v>245</v>
      </c>
      <c r="F31" s="30" t="s">
        <v>1060</v>
      </c>
      <c r="G31" s="33">
        <v>42216</v>
      </c>
      <c r="H31" s="30" t="s">
        <v>1061</v>
      </c>
      <c r="I31" s="33">
        <v>42216</v>
      </c>
      <c r="P31" s="31" t="s">
        <v>257</v>
      </c>
      <c r="Q31" s="31" t="s">
        <v>259</v>
      </c>
      <c r="R31" s="31" t="s">
        <v>245</v>
      </c>
      <c r="T31" s="13"/>
      <c r="U31" s="13"/>
      <c r="V31" s="13"/>
      <c r="W31" s="13"/>
      <c r="X31" s="13"/>
      <c r="Y31" s="13"/>
      <c r="Z31" s="13"/>
      <c r="AA31" s="13"/>
      <c r="AB31" s="13"/>
      <c r="AC31" s="13"/>
    </row>
    <row r="32" spans="1:29" ht="22.5" x14ac:dyDescent="0.2">
      <c r="A32" s="30" t="s">
        <v>229</v>
      </c>
      <c r="B32" s="30" t="s">
        <v>1062</v>
      </c>
      <c r="C32" s="31" t="s">
        <v>357</v>
      </c>
      <c r="D32" s="33">
        <v>42247</v>
      </c>
      <c r="E32" s="31" t="s">
        <v>245</v>
      </c>
      <c r="F32" s="30" t="s">
        <v>425</v>
      </c>
      <c r="G32" s="33">
        <v>42247</v>
      </c>
      <c r="H32" s="30" t="s">
        <v>426</v>
      </c>
      <c r="I32" s="33">
        <v>42247</v>
      </c>
      <c r="P32" s="31" t="s">
        <v>258</v>
      </c>
      <c r="Q32" s="31" t="s">
        <v>259</v>
      </c>
      <c r="R32" s="31" t="s">
        <v>245</v>
      </c>
      <c r="T32" s="13"/>
      <c r="U32" s="13"/>
      <c r="V32" s="13"/>
      <c r="W32" s="13"/>
      <c r="X32" s="13"/>
      <c r="Y32" s="13"/>
      <c r="Z32" s="13"/>
      <c r="AA32" s="13"/>
      <c r="AB32" s="13"/>
      <c r="AC32" s="13"/>
    </row>
    <row r="33" spans="1:29" ht="33.75" x14ac:dyDescent="0.2">
      <c r="A33" s="30" t="s">
        <v>1027</v>
      </c>
      <c r="B33" s="30" t="s">
        <v>1063</v>
      </c>
      <c r="C33" s="31" t="s">
        <v>357</v>
      </c>
      <c r="D33" s="33">
        <v>42247</v>
      </c>
      <c r="E33" s="31" t="s">
        <v>245</v>
      </c>
      <c r="F33" s="30" t="s">
        <v>1064</v>
      </c>
      <c r="G33" s="33">
        <v>42247</v>
      </c>
      <c r="H33" s="30" t="s">
        <v>1065</v>
      </c>
      <c r="I33" s="33">
        <v>42247</v>
      </c>
      <c r="P33" s="31" t="s">
        <v>257</v>
      </c>
      <c r="Q33" s="31" t="s">
        <v>259</v>
      </c>
      <c r="R33" s="31" t="s">
        <v>245</v>
      </c>
      <c r="T33" s="13"/>
      <c r="U33" s="13"/>
      <c r="V33" s="13"/>
      <c r="W33" s="13"/>
      <c r="X33" s="13"/>
      <c r="Y33" s="13"/>
      <c r="Z33" s="13"/>
      <c r="AA33" s="13"/>
      <c r="AB33" s="13"/>
      <c r="AC33" s="13"/>
    </row>
    <row r="34" spans="1:29" ht="33.75" x14ac:dyDescent="0.2">
      <c r="A34" s="30" t="s">
        <v>1027</v>
      </c>
      <c r="B34" s="30" t="s">
        <v>1066</v>
      </c>
      <c r="C34" s="31" t="s">
        <v>357</v>
      </c>
      <c r="D34" s="33">
        <v>42247</v>
      </c>
      <c r="E34" s="31" t="s">
        <v>245</v>
      </c>
      <c r="F34" s="30" t="s">
        <v>427</v>
      </c>
      <c r="G34" s="33">
        <v>42247</v>
      </c>
      <c r="H34" s="30" t="s">
        <v>428</v>
      </c>
      <c r="I34" s="33">
        <v>42247</v>
      </c>
      <c r="P34" s="31" t="s">
        <v>257</v>
      </c>
      <c r="Q34" s="31" t="s">
        <v>259</v>
      </c>
      <c r="R34" s="31" t="s">
        <v>245</v>
      </c>
      <c r="T34" s="13"/>
      <c r="U34" s="13"/>
      <c r="V34" s="13"/>
      <c r="W34" s="13"/>
      <c r="X34" s="13"/>
      <c r="Y34" s="13"/>
      <c r="Z34" s="13"/>
      <c r="AA34" s="13"/>
      <c r="AB34" s="13"/>
      <c r="AC34" s="13"/>
    </row>
    <row r="35" spans="1:29" ht="33.75" x14ac:dyDescent="0.2">
      <c r="A35" s="30" t="s">
        <v>1028</v>
      </c>
      <c r="B35" s="30" t="s">
        <v>1067</v>
      </c>
      <c r="C35" s="31" t="s">
        <v>357</v>
      </c>
      <c r="D35" s="32">
        <v>42216</v>
      </c>
      <c r="E35" s="31" t="s">
        <v>245</v>
      </c>
      <c r="F35" s="30" t="s">
        <v>1068</v>
      </c>
      <c r="G35" s="33">
        <v>42216</v>
      </c>
      <c r="H35" s="30" t="s">
        <v>1069</v>
      </c>
      <c r="I35" s="33">
        <v>42216</v>
      </c>
      <c r="P35" s="31" t="s">
        <v>257</v>
      </c>
      <c r="Q35" s="31" t="s">
        <v>259</v>
      </c>
      <c r="R35" s="31" t="s">
        <v>245</v>
      </c>
      <c r="T35" s="13"/>
      <c r="U35" s="13"/>
      <c r="V35" s="13"/>
      <c r="W35" s="13"/>
      <c r="X35" s="13"/>
      <c r="Y35" s="13"/>
      <c r="Z35" s="13"/>
      <c r="AA35" s="13"/>
      <c r="AB35" s="13"/>
      <c r="AC35" s="13"/>
    </row>
    <row r="36" spans="1:29" ht="33.75" x14ac:dyDescent="0.2">
      <c r="A36" s="30" t="s">
        <v>1028</v>
      </c>
      <c r="B36" s="30" t="s">
        <v>1070</v>
      </c>
      <c r="C36" s="31" t="s">
        <v>357</v>
      </c>
      <c r="D36" s="32">
        <v>42216</v>
      </c>
      <c r="E36" s="31" t="s">
        <v>245</v>
      </c>
      <c r="F36" s="30" t="s">
        <v>1071</v>
      </c>
      <c r="G36" s="33">
        <v>42216</v>
      </c>
      <c r="H36" s="30" t="s">
        <v>1072</v>
      </c>
      <c r="I36" s="33">
        <v>42216</v>
      </c>
      <c r="P36" s="31" t="s">
        <v>257</v>
      </c>
      <c r="Q36" s="31" t="s">
        <v>259</v>
      </c>
      <c r="R36" s="31" t="s">
        <v>245</v>
      </c>
      <c r="T36" s="13"/>
      <c r="U36" s="13"/>
      <c r="V36" s="13"/>
      <c r="W36" s="13"/>
      <c r="X36" s="13"/>
      <c r="Y36" s="13"/>
      <c r="Z36" s="13"/>
      <c r="AA36" s="13"/>
      <c r="AB36" s="13"/>
      <c r="AC36" s="13"/>
    </row>
    <row r="37" spans="1:29" ht="33.75" x14ac:dyDescent="0.2">
      <c r="A37" s="30" t="s">
        <v>228</v>
      </c>
      <c r="B37" s="30" t="s">
        <v>418</v>
      </c>
      <c r="C37" s="31" t="s">
        <v>357</v>
      </c>
      <c r="D37" s="32">
        <v>42216</v>
      </c>
      <c r="E37" s="31" t="s">
        <v>245</v>
      </c>
      <c r="F37" s="30" t="s">
        <v>419</v>
      </c>
      <c r="G37" s="33">
        <v>42216</v>
      </c>
      <c r="I37" s="33"/>
      <c r="P37" s="31" t="s">
        <v>257</v>
      </c>
      <c r="Q37" s="31" t="s">
        <v>258</v>
      </c>
      <c r="R37" s="31" t="s">
        <v>244</v>
      </c>
      <c r="T37" s="13"/>
      <c r="U37" s="13"/>
      <c r="V37" s="13"/>
      <c r="W37" s="13"/>
      <c r="X37" s="13"/>
      <c r="Y37" s="13"/>
      <c r="Z37" s="13"/>
      <c r="AA37" s="13"/>
      <c r="AB37" s="13"/>
      <c r="AC37" s="13"/>
    </row>
    <row r="38" spans="1:29" ht="33.75" x14ac:dyDescent="0.2">
      <c r="A38" s="30" t="s">
        <v>228</v>
      </c>
      <c r="B38" s="30" t="s">
        <v>420</v>
      </c>
      <c r="C38" s="31" t="s">
        <v>357</v>
      </c>
      <c r="D38" s="32">
        <v>42247</v>
      </c>
      <c r="E38" s="31" t="s">
        <v>245</v>
      </c>
      <c r="F38" s="30" t="s">
        <v>421</v>
      </c>
      <c r="G38" s="33">
        <v>42247</v>
      </c>
      <c r="P38" s="31" t="s">
        <v>257</v>
      </c>
      <c r="Q38" s="31" t="s">
        <v>258</v>
      </c>
      <c r="R38" s="31" t="s">
        <v>244</v>
      </c>
      <c r="T38" s="13" t="s">
        <v>1574</v>
      </c>
      <c r="U38" s="13" t="s">
        <v>1696</v>
      </c>
      <c r="V38" s="13" t="s">
        <v>1574</v>
      </c>
      <c r="W38" s="13" t="s">
        <v>1697</v>
      </c>
      <c r="X38" s="13"/>
      <c r="Y38" s="13"/>
      <c r="Z38" s="13"/>
      <c r="AA38" s="13"/>
      <c r="AB38" s="13"/>
      <c r="AC38" s="13"/>
    </row>
    <row r="39" spans="1:29" ht="33.75" x14ac:dyDescent="0.2">
      <c r="A39" s="30" t="s">
        <v>228</v>
      </c>
      <c r="B39" s="30" t="s">
        <v>1073</v>
      </c>
      <c r="C39" s="31" t="s">
        <v>357</v>
      </c>
      <c r="D39" s="32">
        <v>42277</v>
      </c>
      <c r="E39" s="31" t="s">
        <v>245</v>
      </c>
      <c r="F39" s="30" t="s">
        <v>422</v>
      </c>
      <c r="G39" s="33">
        <v>42277</v>
      </c>
      <c r="I39" s="33"/>
      <c r="P39" s="31" t="s">
        <v>257</v>
      </c>
      <c r="Q39" s="31" t="s">
        <v>258</v>
      </c>
      <c r="R39" s="31" t="s">
        <v>245</v>
      </c>
      <c r="T39" s="13" t="s">
        <v>1574</v>
      </c>
      <c r="U39" s="13" t="s">
        <v>1698</v>
      </c>
      <c r="V39" s="13"/>
      <c r="W39" s="13"/>
      <c r="X39" s="13"/>
      <c r="Y39" s="13"/>
      <c r="Z39" s="13"/>
      <c r="AA39" s="13"/>
      <c r="AB39" s="13"/>
      <c r="AC39" s="13"/>
    </row>
    <row r="40" spans="1:29" ht="33.75" x14ac:dyDescent="0.2">
      <c r="A40" s="30" t="s">
        <v>228</v>
      </c>
      <c r="B40" s="30" t="s">
        <v>423</v>
      </c>
      <c r="C40" s="31" t="s">
        <v>357</v>
      </c>
      <c r="D40" s="32">
        <v>42247</v>
      </c>
      <c r="E40" s="31" t="s">
        <v>245</v>
      </c>
      <c r="F40" s="30" t="s">
        <v>1074</v>
      </c>
      <c r="G40" s="33">
        <v>42247</v>
      </c>
      <c r="I40" s="33"/>
      <c r="P40" s="31" t="s">
        <v>259</v>
      </c>
      <c r="Q40" s="31" t="s">
        <v>257</v>
      </c>
      <c r="R40" s="31" t="s">
        <v>244</v>
      </c>
      <c r="T40" s="13"/>
      <c r="U40" s="13"/>
      <c r="V40" s="13"/>
      <c r="W40" s="13"/>
      <c r="X40" s="13"/>
      <c r="Y40" s="13"/>
      <c r="Z40" s="13"/>
      <c r="AA40" s="13"/>
      <c r="AB40" s="13"/>
      <c r="AC40" s="13"/>
    </row>
    <row r="41" spans="1:29" ht="33.75" x14ac:dyDescent="0.2">
      <c r="A41" s="30" t="s">
        <v>228</v>
      </c>
      <c r="B41" s="30" t="s">
        <v>424</v>
      </c>
      <c r="C41" s="31" t="s">
        <v>357</v>
      </c>
      <c r="D41" s="32">
        <v>42277</v>
      </c>
      <c r="E41" s="31" t="s">
        <v>245</v>
      </c>
      <c r="F41" s="30" t="s">
        <v>1075</v>
      </c>
      <c r="G41" s="33">
        <v>42277</v>
      </c>
      <c r="I41" s="33"/>
      <c r="P41" s="31" t="s">
        <v>257</v>
      </c>
      <c r="Q41" s="31" t="s">
        <v>257</v>
      </c>
      <c r="R41" s="31" t="s">
        <v>244</v>
      </c>
      <c r="T41" s="13"/>
      <c r="U41" s="13"/>
      <c r="V41" s="13"/>
      <c r="W41" s="13"/>
      <c r="X41" s="13"/>
      <c r="Y41" s="13"/>
      <c r="Z41" s="13"/>
      <c r="AA41" s="13"/>
      <c r="AB41" s="13"/>
      <c r="AC41" s="13"/>
    </row>
    <row r="42" spans="1:29" x14ac:dyDescent="0.2">
      <c r="A42" s="30" t="s">
        <v>232</v>
      </c>
      <c r="B42" s="30" t="s">
        <v>1076</v>
      </c>
      <c r="C42" s="31" t="s">
        <v>357</v>
      </c>
      <c r="D42" s="32">
        <v>42277</v>
      </c>
      <c r="E42" s="31" t="s">
        <v>245</v>
      </c>
      <c r="F42" s="30" t="s">
        <v>1077</v>
      </c>
      <c r="G42" s="33">
        <v>42277</v>
      </c>
      <c r="I42" s="33"/>
      <c r="P42" s="31" t="s">
        <v>257</v>
      </c>
      <c r="Q42" s="31" t="s">
        <v>259</v>
      </c>
      <c r="R42" s="31" t="s">
        <v>245</v>
      </c>
      <c r="T42" s="13"/>
      <c r="U42" s="13"/>
      <c r="V42" s="13"/>
      <c r="W42" s="13"/>
      <c r="X42" s="13"/>
      <c r="Y42" s="13"/>
      <c r="Z42" s="13"/>
      <c r="AA42" s="13"/>
      <c r="AB42" s="13"/>
      <c r="AC42" s="13"/>
    </row>
    <row r="43" spans="1:29" x14ac:dyDescent="0.2">
      <c r="A43" s="30" t="s">
        <v>232</v>
      </c>
      <c r="B43" s="30" t="s">
        <v>1078</v>
      </c>
      <c r="C43" s="31" t="s">
        <v>357</v>
      </c>
      <c r="D43" s="32">
        <v>42277</v>
      </c>
      <c r="E43" s="31" t="s">
        <v>245</v>
      </c>
      <c r="F43" s="30" t="s">
        <v>1079</v>
      </c>
      <c r="G43" s="33">
        <v>42277</v>
      </c>
      <c r="P43" s="31" t="s">
        <v>259</v>
      </c>
      <c r="Q43" s="31" t="s">
        <v>259</v>
      </c>
      <c r="R43" s="31" t="s">
        <v>245</v>
      </c>
      <c r="T43" s="13"/>
      <c r="U43" s="13"/>
      <c r="V43" s="13"/>
      <c r="W43" s="13"/>
      <c r="X43" s="13"/>
      <c r="Y43" s="13"/>
      <c r="Z43" s="13"/>
      <c r="AA43" s="13"/>
      <c r="AB43" s="13"/>
      <c r="AC43" s="13"/>
    </row>
    <row r="44" spans="1:29" ht="22.5" x14ac:dyDescent="0.2">
      <c r="A44" s="30" t="s">
        <v>231</v>
      </c>
      <c r="B44" s="30" t="s">
        <v>429</v>
      </c>
      <c r="C44" s="31" t="s">
        <v>357</v>
      </c>
      <c r="D44" s="32">
        <v>42369</v>
      </c>
      <c r="E44" s="31" t="s">
        <v>245</v>
      </c>
      <c r="F44" s="30" t="s">
        <v>1080</v>
      </c>
      <c r="G44" s="33">
        <v>42369</v>
      </c>
      <c r="H44" s="30" t="s">
        <v>1081</v>
      </c>
      <c r="I44" s="33">
        <v>42369</v>
      </c>
      <c r="P44" s="31" t="s">
        <v>257</v>
      </c>
      <c r="Q44" s="31" t="s">
        <v>258</v>
      </c>
      <c r="R44" s="31" t="s">
        <v>244</v>
      </c>
      <c r="T44" s="13"/>
      <c r="U44" s="13"/>
      <c r="V44" s="13"/>
      <c r="W44" s="13"/>
      <c r="X44" s="13"/>
      <c r="Y44" s="13"/>
      <c r="Z44" s="13"/>
      <c r="AA44" s="13"/>
      <c r="AB44" s="13"/>
      <c r="AC44" s="13"/>
    </row>
    <row r="45" spans="1:29" ht="22.5" x14ac:dyDescent="0.2">
      <c r="A45" s="30" t="s">
        <v>231</v>
      </c>
      <c r="B45" s="30" t="s">
        <v>430</v>
      </c>
      <c r="C45" s="31" t="s">
        <v>357</v>
      </c>
      <c r="D45" s="32">
        <v>42369</v>
      </c>
      <c r="E45" s="31" t="s">
        <v>245</v>
      </c>
      <c r="F45" s="30" t="s">
        <v>431</v>
      </c>
      <c r="G45" s="33">
        <v>42369</v>
      </c>
      <c r="H45" s="30" t="s">
        <v>432</v>
      </c>
      <c r="I45" s="33">
        <v>42369</v>
      </c>
      <c r="P45" s="31" t="s">
        <v>259</v>
      </c>
      <c r="Q45" s="31" t="s">
        <v>259</v>
      </c>
      <c r="R45" s="31" t="s">
        <v>245</v>
      </c>
      <c r="T45" s="13"/>
      <c r="U45" s="13"/>
      <c r="V45" s="13"/>
      <c r="W45" s="13"/>
      <c r="X45" s="13"/>
      <c r="Y45" s="13"/>
      <c r="Z45" s="13"/>
      <c r="AA45" s="13"/>
      <c r="AB45" s="13"/>
      <c r="AC45" s="13"/>
    </row>
    <row r="46" spans="1:29" ht="22.5" x14ac:dyDescent="0.2">
      <c r="A46" s="30" t="s">
        <v>234</v>
      </c>
      <c r="B46" s="30" t="s">
        <v>390</v>
      </c>
      <c r="C46" s="31" t="s">
        <v>357</v>
      </c>
      <c r="D46" s="32" t="s">
        <v>390</v>
      </c>
      <c r="E46" s="31" t="s">
        <v>245</v>
      </c>
      <c r="F46" s="30" t="s">
        <v>433</v>
      </c>
      <c r="G46" s="33" t="s">
        <v>390</v>
      </c>
      <c r="I46" s="33"/>
      <c r="P46" s="31" t="s">
        <v>257</v>
      </c>
      <c r="Q46" s="31" t="s">
        <v>257</v>
      </c>
      <c r="R46" s="31" t="s">
        <v>244</v>
      </c>
      <c r="T46" s="13"/>
      <c r="U46" s="13"/>
      <c r="V46" s="13"/>
      <c r="W46" s="13"/>
      <c r="X46" s="13"/>
      <c r="Y46" s="13"/>
      <c r="Z46" s="13"/>
      <c r="AA46" s="13"/>
      <c r="AB46" s="13"/>
      <c r="AC46" s="13"/>
    </row>
    <row r="47" spans="1:29" ht="22.5" x14ac:dyDescent="0.2">
      <c r="A47" s="30" t="s">
        <v>1029</v>
      </c>
      <c r="B47" s="30" t="s">
        <v>1082</v>
      </c>
      <c r="C47" s="31" t="s">
        <v>1083</v>
      </c>
      <c r="D47" s="32">
        <v>42216</v>
      </c>
      <c r="E47" s="31" t="s">
        <v>245</v>
      </c>
      <c r="F47" s="30" t="s">
        <v>1084</v>
      </c>
      <c r="G47" s="33">
        <v>42216</v>
      </c>
      <c r="I47" s="33"/>
      <c r="P47" s="31" t="s">
        <v>257</v>
      </c>
      <c r="Q47" s="31" t="s">
        <v>258</v>
      </c>
      <c r="R47" s="31" t="s">
        <v>244</v>
      </c>
      <c r="T47" s="13" t="s">
        <v>28</v>
      </c>
      <c r="U47" s="13" t="s">
        <v>1699</v>
      </c>
      <c r="V47" s="13"/>
      <c r="W47" s="13"/>
      <c r="X47" s="13"/>
      <c r="Y47" s="13"/>
      <c r="Z47" s="13"/>
      <c r="AA47" s="13"/>
      <c r="AB47" s="13"/>
      <c r="AC47" s="13"/>
    </row>
    <row r="48" spans="1:29" ht="22.5" x14ac:dyDescent="0.2">
      <c r="A48" s="30" t="s">
        <v>1029</v>
      </c>
      <c r="B48" s="30" t="s">
        <v>1085</v>
      </c>
      <c r="C48" s="31" t="s">
        <v>1083</v>
      </c>
      <c r="D48" s="32">
        <v>42308</v>
      </c>
      <c r="E48" s="31" t="s">
        <v>245</v>
      </c>
      <c r="F48" s="30" t="s">
        <v>1086</v>
      </c>
      <c r="G48" s="33">
        <v>42308</v>
      </c>
      <c r="I48" s="33"/>
      <c r="P48" s="31" t="s">
        <v>257</v>
      </c>
      <c r="Q48" s="31" t="s">
        <v>258</v>
      </c>
      <c r="R48" s="31" t="s">
        <v>244</v>
      </c>
      <c r="T48" s="13"/>
      <c r="U48" s="13"/>
      <c r="V48" s="13"/>
      <c r="W48" s="13"/>
      <c r="X48" s="13"/>
      <c r="Y48" s="13"/>
      <c r="Z48" s="13"/>
      <c r="AA48" s="13"/>
      <c r="AB48" s="13"/>
      <c r="AC48" s="13"/>
    </row>
    <row r="49" spans="1:29" ht="22.5" x14ac:dyDescent="0.2">
      <c r="A49" s="30" t="s">
        <v>1029</v>
      </c>
      <c r="B49" s="30" t="s">
        <v>434</v>
      </c>
      <c r="C49" s="31" t="s">
        <v>1083</v>
      </c>
      <c r="D49" s="32">
        <v>42308</v>
      </c>
      <c r="E49" s="31" t="s">
        <v>245</v>
      </c>
      <c r="F49" s="30" t="s">
        <v>1087</v>
      </c>
      <c r="G49" s="33">
        <v>42308</v>
      </c>
      <c r="P49" s="31" t="s">
        <v>257</v>
      </c>
      <c r="Q49" s="31" t="s">
        <v>258</v>
      </c>
      <c r="R49" s="31" t="s">
        <v>244</v>
      </c>
      <c r="T49" s="13"/>
      <c r="U49" s="13"/>
      <c r="V49" s="13"/>
      <c r="W49" s="13"/>
      <c r="X49" s="13"/>
      <c r="Y49" s="13"/>
      <c r="Z49" s="13"/>
      <c r="AA49" s="13"/>
      <c r="AB49" s="13"/>
      <c r="AC49" s="13"/>
    </row>
    <row r="50" spans="1:29" ht="45" x14ac:dyDescent="0.2">
      <c r="A50" s="30" t="s">
        <v>1029</v>
      </c>
      <c r="B50" s="30" t="s">
        <v>1088</v>
      </c>
      <c r="C50" s="31" t="s">
        <v>1083</v>
      </c>
      <c r="D50" s="32">
        <v>42308</v>
      </c>
      <c r="E50" s="31" t="s">
        <v>245</v>
      </c>
      <c r="F50" s="30" t="s">
        <v>1089</v>
      </c>
      <c r="G50" s="33">
        <v>42308</v>
      </c>
      <c r="I50" s="33"/>
      <c r="P50" s="31" t="s">
        <v>257</v>
      </c>
      <c r="Q50" s="31" t="s">
        <v>257</v>
      </c>
      <c r="R50" s="31" t="s">
        <v>244</v>
      </c>
      <c r="T50" s="13"/>
      <c r="U50" s="13"/>
      <c r="V50" s="13"/>
      <c r="W50" s="13"/>
      <c r="X50" s="13"/>
      <c r="Y50" s="13"/>
      <c r="Z50" s="13"/>
      <c r="AA50" s="13"/>
      <c r="AB50" s="13"/>
      <c r="AC50" s="13"/>
    </row>
    <row r="51" spans="1:29" ht="33.75" x14ac:dyDescent="0.2">
      <c r="A51" s="30" t="s">
        <v>1029</v>
      </c>
      <c r="B51" s="30" t="s">
        <v>1090</v>
      </c>
      <c r="C51" s="31" t="s">
        <v>1083</v>
      </c>
      <c r="D51" s="32">
        <v>42369</v>
      </c>
      <c r="E51" s="31" t="s">
        <v>245</v>
      </c>
      <c r="F51" s="30" t="s">
        <v>1091</v>
      </c>
      <c r="G51" s="33">
        <v>42369</v>
      </c>
      <c r="I51" s="33"/>
      <c r="P51" s="31" t="s">
        <v>257</v>
      </c>
      <c r="Q51" s="31" t="s">
        <v>258</v>
      </c>
      <c r="R51" s="31" t="s">
        <v>244</v>
      </c>
      <c r="T51" s="13"/>
      <c r="U51" s="13"/>
      <c r="V51" s="13"/>
      <c r="W51" s="13"/>
      <c r="X51" s="13"/>
      <c r="Y51" s="13"/>
      <c r="Z51" s="13"/>
      <c r="AA51" s="13"/>
      <c r="AB51" s="13"/>
      <c r="AC51" s="13"/>
    </row>
    <row r="52" spans="1:29" ht="33.75" x14ac:dyDescent="0.2">
      <c r="A52" s="30" t="s">
        <v>1030</v>
      </c>
      <c r="B52" s="30" t="s">
        <v>1092</v>
      </c>
      <c r="C52" s="31" t="s">
        <v>1083</v>
      </c>
      <c r="D52" s="32">
        <v>42185</v>
      </c>
      <c r="E52" s="31" t="s">
        <v>245</v>
      </c>
      <c r="F52" s="30" t="s">
        <v>1093</v>
      </c>
      <c r="G52" s="33">
        <v>42185</v>
      </c>
      <c r="P52" s="31" t="s">
        <v>257</v>
      </c>
      <c r="Q52" s="31" t="s">
        <v>258</v>
      </c>
      <c r="R52" s="31" t="s">
        <v>244</v>
      </c>
      <c r="T52" s="13" t="s">
        <v>28</v>
      </c>
      <c r="U52" s="13" t="s">
        <v>1700</v>
      </c>
      <c r="V52" s="13"/>
      <c r="W52" s="13"/>
      <c r="X52" s="13"/>
      <c r="Y52" s="13"/>
      <c r="Z52" s="13"/>
      <c r="AA52" s="13"/>
      <c r="AB52" s="13"/>
      <c r="AC52" s="13"/>
    </row>
    <row r="53" spans="1:29" x14ac:dyDescent="0.2">
      <c r="A53" s="30" t="s">
        <v>1030</v>
      </c>
      <c r="B53" s="30" t="s">
        <v>1094</v>
      </c>
      <c r="C53" s="31" t="s">
        <v>1083</v>
      </c>
      <c r="D53" s="32">
        <v>42369</v>
      </c>
      <c r="E53" s="31" t="s">
        <v>245</v>
      </c>
      <c r="F53" s="30" t="s">
        <v>1095</v>
      </c>
      <c r="G53" s="33">
        <v>42369</v>
      </c>
      <c r="I53" s="33"/>
      <c r="P53" s="31" t="s">
        <v>257</v>
      </c>
      <c r="Q53" s="31" t="s">
        <v>257</v>
      </c>
      <c r="R53" s="31" t="s">
        <v>244</v>
      </c>
      <c r="T53" s="13"/>
      <c r="U53" s="13"/>
      <c r="V53" s="13"/>
      <c r="W53" s="13"/>
      <c r="X53" s="13"/>
      <c r="Y53" s="13"/>
      <c r="Z53" s="13"/>
      <c r="AA53" s="13"/>
      <c r="AB53" s="13"/>
      <c r="AC53" s="13"/>
    </row>
    <row r="54" spans="1:29" ht="33.75" x14ac:dyDescent="0.2">
      <c r="A54" s="30" t="s">
        <v>241</v>
      </c>
      <c r="B54" s="30" t="s">
        <v>1096</v>
      </c>
      <c r="C54" s="31" t="s">
        <v>390</v>
      </c>
      <c r="D54" s="31" t="s">
        <v>390</v>
      </c>
      <c r="E54" s="31" t="s">
        <v>244</v>
      </c>
      <c r="F54" s="30" t="s">
        <v>1097</v>
      </c>
      <c r="G54" s="13" t="s">
        <v>390</v>
      </c>
      <c r="H54" s="30" t="s">
        <v>1098</v>
      </c>
      <c r="I54" s="13" t="s">
        <v>390</v>
      </c>
      <c r="P54" s="31" t="s">
        <v>257</v>
      </c>
      <c r="Q54" s="31" t="s">
        <v>259</v>
      </c>
      <c r="R54" s="31" t="s">
        <v>245</v>
      </c>
      <c r="T54" s="13"/>
      <c r="U54" s="13"/>
      <c r="V54" s="13"/>
      <c r="W54" s="13"/>
      <c r="X54" s="13"/>
      <c r="Y54" s="13"/>
      <c r="Z54" s="13"/>
      <c r="AA54" s="13"/>
      <c r="AB54" s="13"/>
      <c r="AC54" s="13"/>
    </row>
    <row r="55" spans="1:29" ht="33.75" x14ac:dyDescent="0.2">
      <c r="A55" s="30" t="s">
        <v>241</v>
      </c>
      <c r="B55" s="30" t="s">
        <v>1099</v>
      </c>
      <c r="C55" s="31" t="s">
        <v>390</v>
      </c>
      <c r="D55" s="31" t="s">
        <v>390</v>
      </c>
      <c r="E55" s="31" t="s">
        <v>244</v>
      </c>
      <c r="F55" s="30" t="s">
        <v>1100</v>
      </c>
      <c r="G55" s="13" t="s">
        <v>390</v>
      </c>
      <c r="H55" s="30" t="s">
        <v>1101</v>
      </c>
      <c r="I55" s="13" t="s">
        <v>390</v>
      </c>
      <c r="P55" s="31" t="s">
        <v>257</v>
      </c>
      <c r="Q55" s="31" t="s">
        <v>258</v>
      </c>
      <c r="R55" s="31" t="s">
        <v>245</v>
      </c>
      <c r="T55" s="13"/>
      <c r="U55" s="13"/>
      <c r="V55" s="13"/>
      <c r="W55" s="13"/>
      <c r="X55" s="13"/>
      <c r="Y55" s="13"/>
      <c r="Z55" s="13"/>
      <c r="AA55" s="13"/>
      <c r="AB55" s="13"/>
      <c r="AC55" s="13"/>
    </row>
    <row r="56" spans="1:29" x14ac:dyDescent="0.2">
      <c r="A56" s="30"/>
      <c r="C56" s="31"/>
      <c r="D56" s="31"/>
      <c r="T56" s="31"/>
      <c r="U56" s="31"/>
      <c r="V56" s="31"/>
      <c r="W56" s="31"/>
      <c r="X56" s="31"/>
      <c r="Y56" s="31"/>
      <c r="Z56" s="31"/>
      <c r="AA56" s="31"/>
      <c r="AB56" s="31"/>
      <c r="AC56" s="31"/>
    </row>
    <row r="57" spans="1:29" x14ac:dyDescent="0.2">
      <c r="A57" s="30"/>
      <c r="C57" s="31"/>
      <c r="D57" s="31"/>
      <c r="T57" s="31"/>
      <c r="U57" s="31"/>
      <c r="V57" s="31"/>
      <c r="W57" s="31"/>
      <c r="X57" s="31"/>
      <c r="Y57" s="31"/>
      <c r="Z57" s="31"/>
      <c r="AA57" s="31"/>
      <c r="AB57" s="31"/>
      <c r="AC57" s="31"/>
    </row>
    <row r="58" spans="1:29" x14ac:dyDescent="0.2">
      <c r="A58" s="30"/>
      <c r="B58" s="34"/>
      <c r="C58" s="31"/>
      <c r="D58" s="31"/>
      <c r="F58" s="34"/>
      <c r="G58" s="31"/>
      <c r="H58" s="34"/>
      <c r="I58" s="31"/>
      <c r="J58" s="34"/>
      <c r="K58" s="31"/>
      <c r="L58" s="34"/>
      <c r="M58" s="34"/>
      <c r="N58" s="34"/>
      <c r="T58" s="31"/>
      <c r="U58" s="31"/>
      <c r="V58" s="31"/>
      <c r="W58" s="31"/>
      <c r="X58" s="31"/>
      <c r="Y58" s="31"/>
      <c r="Z58" s="31"/>
      <c r="AA58" s="31"/>
      <c r="AB58" s="31"/>
      <c r="AC58" s="31"/>
    </row>
    <row r="59" spans="1:29" x14ac:dyDescent="0.2">
      <c r="A59" s="30"/>
      <c r="B59" s="34"/>
      <c r="C59" s="31"/>
      <c r="D59" s="31"/>
      <c r="F59" s="34"/>
      <c r="G59" s="31"/>
      <c r="H59" s="34"/>
      <c r="I59" s="31"/>
      <c r="J59" s="34"/>
      <c r="K59" s="31"/>
      <c r="L59" s="34"/>
      <c r="M59" s="34"/>
      <c r="N59" s="34"/>
      <c r="T59" s="31"/>
      <c r="U59" s="31"/>
      <c r="V59" s="31"/>
      <c r="W59" s="31"/>
      <c r="X59" s="31"/>
      <c r="Y59" s="31"/>
      <c r="Z59" s="31"/>
      <c r="AA59" s="31"/>
      <c r="AB59" s="31"/>
      <c r="AC59" s="31"/>
    </row>
    <row r="60" spans="1:29" x14ac:dyDescent="0.2">
      <c r="A60" s="30"/>
      <c r="B60" s="34"/>
      <c r="C60" s="31"/>
      <c r="D60" s="31"/>
      <c r="F60" s="34"/>
      <c r="G60" s="31"/>
      <c r="H60" s="34"/>
      <c r="I60" s="31"/>
      <c r="J60" s="34"/>
      <c r="K60" s="31"/>
      <c r="L60" s="34"/>
      <c r="M60" s="34"/>
      <c r="N60" s="34"/>
      <c r="T60" s="31"/>
      <c r="U60" s="31"/>
      <c r="V60" s="31"/>
      <c r="W60" s="31"/>
      <c r="X60" s="31"/>
      <c r="Y60" s="31"/>
      <c r="Z60" s="31"/>
      <c r="AA60" s="31"/>
      <c r="AB60" s="31"/>
      <c r="AC60" s="31"/>
    </row>
    <row r="61" spans="1:29" x14ac:dyDescent="0.2">
      <c r="A61" s="30"/>
      <c r="B61" s="34"/>
      <c r="C61" s="31"/>
      <c r="D61" s="31"/>
      <c r="F61" s="34"/>
      <c r="G61" s="31"/>
      <c r="H61" s="34"/>
      <c r="I61" s="31"/>
      <c r="J61" s="34"/>
      <c r="K61" s="31"/>
      <c r="L61" s="34"/>
      <c r="M61" s="34"/>
      <c r="N61" s="34"/>
      <c r="T61" s="31"/>
      <c r="U61" s="31"/>
      <c r="V61" s="31"/>
      <c r="W61" s="31"/>
      <c r="X61" s="31"/>
      <c r="Y61" s="31"/>
      <c r="Z61" s="31"/>
      <c r="AA61" s="31"/>
      <c r="AB61" s="31"/>
      <c r="AC61" s="31"/>
    </row>
    <row r="62" spans="1:29" x14ac:dyDescent="0.2">
      <c r="A62" s="30"/>
      <c r="B62" s="34"/>
      <c r="C62" s="31"/>
      <c r="D62" s="31"/>
      <c r="F62" s="34"/>
      <c r="G62" s="31"/>
      <c r="H62" s="34"/>
      <c r="I62" s="31"/>
      <c r="J62" s="34"/>
      <c r="K62" s="31"/>
      <c r="L62" s="34"/>
      <c r="M62" s="34"/>
      <c r="N62" s="34"/>
      <c r="T62" s="31"/>
      <c r="U62" s="31"/>
      <c r="V62" s="31"/>
      <c r="W62" s="31"/>
      <c r="X62" s="31"/>
      <c r="Y62" s="31"/>
      <c r="Z62" s="31"/>
      <c r="AA62" s="31"/>
      <c r="AB62" s="31"/>
      <c r="AC62" s="31"/>
    </row>
    <row r="63" spans="1:29" x14ac:dyDescent="0.2">
      <c r="A63" s="30"/>
      <c r="B63" s="34"/>
      <c r="C63" s="31"/>
      <c r="D63" s="31"/>
      <c r="F63" s="34"/>
      <c r="G63" s="31"/>
      <c r="H63" s="34"/>
      <c r="I63" s="31"/>
      <c r="J63" s="34"/>
      <c r="K63" s="31"/>
      <c r="L63" s="34"/>
      <c r="M63" s="34"/>
      <c r="N63" s="34"/>
      <c r="T63" s="31"/>
      <c r="U63" s="31"/>
      <c r="V63" s="31"/>
      <c r="W63" s="31"/>
      <c r="X63" s="31"/>
      <c r="Y63" s="31"/>
      <c r="Z63" s="31"/>
      <c r="AA63" s="31"/>
      <c r="AB63" s="31"/>
      <c r="AC63" s="31"/>
    </row>
    <row r="64" spans="1:29" x14ac:dyDescent="0.2">
      <c r="A64" s="30"/>
      <c r="B64" s="34"/>
      <c r="C64" s="31"/>
      <c r="D64" s="31"/>
      <c r="F64" s="34"/>
      <c r="G64" s="31"/>
      <c r="H64" s="34"/>
      <c r="I64" s="31"/>
      <c r="J64" s="34"/>
      <c r="K64" s="31"/>
      <c r="L64" s="34"/>
      <c r="M64" s="34"/>
      <c r="N64" s="34"/>
      <c r="T64" s="31"/>
      <c r="U64" s="31"/>
      <c r="V64" s="31"/>
      <c r="W64" s="31"/>
      <c r="X64" s="31"/>
      <c r="Y64" s="31"/>
      <c r="Z64" s="31"/>
      <c r="AA64" s="31"/>
      <c r="AB64" s="31"/>
      <c r="AC64" s="31"/>
    </row>
    <row r="65" spans="1:29" x14ac:dyDescent="0.2">
      <c r="A65" s="30"/>
      <c r="B65" s="34"/>
      <c r="C65" s="31"/>
      <c r="D65" s="31"/>
      <c r="F65" s="34"/>
      <c r="G65" s="31"/>
      <c r="H65" s="34"/>
      <c r="I65" s="31"/>
      <c r="J65" s="34"/>
      <c r="K65" s="31"/>
      <c r="L65" s="34"/>
      <c r="M65" s="34"/>
      <c r="N65" s="34"/>
      <c r="T65" s="31"/>
      <c r="U65" s="31"/>
      <c r="V65" s="31"/>
      <c r="W65" s="31"/>
      <c r="X65" s="31"/>
      <c r="Y65" s="31"/>
      <c r="Z65" s="31"/>
      <c r="AA65" s="31"/>
      <c r="AB65" s="31"/>
      <c r="AC65" s="31"/>
    </row>
    <row r="66" spans="1:29" x14ac:dyDescent="0.2">
      <c r="A66" s="30"/>
      <c r="B66" s="34"/>
      <c r="C66" s="31"/>
      <c r="D66" s="31"/>
      <c r="F66" s="34"/>
      <c r="G66" s="31"/>
      <c r="H66" s="34"/>
      <c r="I66" s="31"/>
      <c r="J66" s="34"/>
      <c r="K66" s="31"/>
      <c r="L66" s="34"/>
      <c r="M66" s="34"/>
      <c r="N66" s="34"/>
      <c r="T66" s="31"/>
      <c r="U66" s="31"/>
      <c r="V66" s="31"/>
      <c r="W66" s="31"/>
      <c r="X66" s="31"/>
      <c r="Y66" s="31"/>
      <c r="Z66" s="31"/>
      <c r="AA66" s="31"/>
      <c r="AB66" s="31"/>
      <c r="AC66" s="31"/>
    </row>
    <row r="67" spans="1:29" x14ac:dyDescent="0.2">
      <c r="A67" s="30"/>
      <c r="B67" s="34"/>
      <c r="C67" s="31"/>
      <c r="D67" s="31"/>
      <c r="F67" s="34"/>
      <c r="G67" s="31"/>
      <c r="H67" s="34"/>
      <c r="I67" s="31"/>
      <c r="J67" s="34"/>
      <c r="K67" s="31"/>
      <c r="L67" s="34"/>
      <c r="M67" s="34"/>
      <c r="N67" s="34"/>
      <c r="T67" s="31"/>
      <c r="U67" s="31"/>
      <c r="V67" s="31"/>
      <c r="W67" s="31"/>
      <c r="X67" s="31"/>
      <c r="Y67" s="31"/>
      <c r="Z67" s="31"/>
      <c r="AA67" s="31"/>
      <c r="AB67" s="31"/>
      <c r="AC67" s="31"/>
    </row>
    <row r="68" spans="1:29" x14ac:dyDescent="0.2">
      <c r="A68" s="30"/>
      <c r="B68" s="34"/>
      <c r="C68" s="31"/>
      <c r="D68" s="31"/>
      <c r="F68" s="34"/>
      <c r="G68" s="31"/>
      <c r="H68" s="34"/>
      <c r="I68" s="31"/>
      <c r="J68" s="34"/>
      <c r="K68" s="31"/>
      <c r="L68" s="34"/>
      <c r="M68" s="34"/>
      <c r="N68" s="34"/>
      <c r="T68" s="31"/>
      <c r="U68" s="31"/>
      <c r="V68" s="31"/>
      <c r="W68" s="31"/>
      <c r="X68" s="31"/>
      <c r="Y68" s="31"/>
      <c r="Z68" s="31"/>
      <c r="AA68" s="31"/>
      <c r="AB68" s="31"/>
      <c r="AC68" s="31"/>
    </row>
    <row r="69" spans="1:29" x14ac:dyDescent="0.2">
      <c r="A69" s="30"/>
      <c r="B69" s="34"/>
      <c r="C69" s="31"/>
      <c r="D69" s="31"/>
      <c r="F69" s="34"/>
      <c r="G69" s="31"/>
      <c r="H69" s="34"/>
      <c r="I69" s="31"/>
      <c r="J69" s="34"/>
      <c r="K69" s="31"/>
      <c r="L69" s="34"/>
      <c r="M69" s="34"/>
      <c r="N69" s="34"/>
      <c r="T69" s="31"/>
      <c r="U69" s="31"/>
      <c r="V69" s="31"/>
      <c r="W69" s="31"/>
      <c r="X69" s="31"/>
      <c r="Y69" s="31"/>
      <c r="Z69" s="31"/>
      <c r="AA69" s="31"/>
      <c r="AB69" s="31"/>
      <c r="AC69" s="31"/>
    </row>
    <row r="70" spans="1:29" x14ac:dyDescent="0.2">
      <c r="A70" s="30"/>
      <c r="B70" s="34"/>
      <c r="C70" s="31"/>
      <c r="D70" s="31"/>
      <c r="F70" s="34"/>
      <c r="G70" s="31"/>
      <c r="H70" s="34"/>
      <c r="I70" s="31"/>
      <c r="J70" s="34"/>
      <c r="K70" s="31"/>
      <c r="L70" s="34"/>
      <c r="M70" s="34"/>
      <c r="N70" s="34"/>
      <c r="T70" s="31"/>
      <c r="U70" s="31"/>
      <c r="V70" s="31"/>
      <c r="W70" s="31"/>
      <c r="X70" s="31"/>
      <c r="Y70" s="31"/>
      <c r="Z70" s="31"/>
      <c r="AA70" s="31"/>
      <c r="AB70" s="31"/>
      <c r="AC70" s="31"/>
    </row>
    <row r="71" spans="1:29" x14ac:dyDescent="0.2">
      <c r="A71" s="30"/>
      <c r="B71" s="34"/>
      <c r="C71" s="31"/>
      <c r="D71" s="31"/>
      <c r="F71" s="34"/>
      <c r="G71" s="31"/>
      <c r="H71" s="34"/>
      <c r="I71" s="31"/>
      <c r="J71" s="34"/>
      <c r="K71" s="31"/>
      <c r="L71" s="34"/>
      <c r="M71" s="34"/>
      <c r="N71" s="34"/>
      <c r="T71" s="31"/>
      <c r="U71" s="31"/>
      <c r="V71" s="31"/>
      <c r="W71" s="31"/>
      <c r="X71" s="31"/>
      <c r="Y71" s="31"/>
      <c r="Z71" s="31"/>
      <c r="AA71" s="31"/>
      <c r="AB71" s="31"/>
      <c r="AC71" s="31"/>
    </row>
    <row r="72" spans="1:29" x14ac:dyDescent="0.2">
      <c r="A72" s="30"/>
      <c r="B72" s="34"/>
      <c r="C72" s="31"/>
      <c r="D72" s="31"/>
      <c r="F72" s="34"/>
      <c r="G72" s="31"/>
      <c r="H72" s="34"/>
      <c r="I72" s="31"/>
      <c r="J72" s="34"/>
      <c r="K72" s="31"/>
      <c r="L72" s="34"/>
      <c r="M72" s="34"/>
      <c r="N72" s="34"/>
      <c r="T72" s="31"/>
      <c r="U72" s="31"/>
      <c r="V72" s="31"/>
      <c r="W72" s="31"/>
      <c r="X72" s="31"/>
      <c r="Y72" s="31"/>
      <c r="Z72" s="31"/>
      <c r="AA72" s="31"/>
      <c r="AB72" s="31"/>
      <c r="AC72" s="31"/>
    </row>
    <row r="73" spans="1:29" x14ac:dyDescent="0.2">
      <c r="A73" s="30"/>
      <c r="B73" s="34"/>
      <c r="C73" s="31"/>
      <c r="D73" s="31"/>
      <c r="F73" s="34"/>
      <c r="G73" s="31"/>
      <c r="H73" s="34"/>
      <c r="I73" s="31"/>
      <c r="J73" s="34"/>
      <c r="K73" s="31"/>
      <c r="L73" s="34"/>
      <c r="M73" s="34"/>
      <c r="N73" s="34"/>
      <c r="T73" s="31"/>
      <c r="U73" s="31"/>
      <c r="V73" s="31"/>
      <c r="W73" s="31"/>
      <c r="X73" s="31"/>
      <c r="Y73" s="31"/>
      <c r="Z73" s="31"/>
      <c r="AA73" s="31"/>
      <c r="AB73" s="31"/>
      <c r="AC73" s="31"/>
    </row>
    <row r="74" spans="1:29" x14ac:dyDescent="0.2">
      <c r="A74" s="30"/>
      <c r="B74" s="34"/>
      <c r="C74" s="31"/>
      <c r="D74" s="31"/>
      <c r="F74" s="34"/>
      <c r="G74" s="31"/>
      <c r="H74" s="34"/>
      <c r="I74" s="31"/>
      <c r="J74" s="34"/>
      <c r="K74" s="31"/>
      <c r="L74" s="34"/>
      <c r="M74" s="34"/>
      <c r="N74" s="34"/>
      <c r="T74" s="31"/>
      <c r="U74" s="31"/>
      <c r="V74" s="31"/>
      <c r="W74" s="31"/>
      <c r="X74" s="31"/>
      <c r="Y74" s="31"/>
      <c r="Z74" s="31"/>
      <c r="AA74" s="31"/>
      <c r="AB74" s="31"/>
      <c r="AC74" s="31"/>
    </row>
    <row r="75" spans="1:29" x14ac:dyDescent="0.2">
      <c r="A75" s="30"/>
      <c r="B75" s="34"/>
      <c r="C75" s="31"/>
      <c r="D75" s="31"/>
      <c r="F75" s="34"/>
      <c r="G75" s="31"/>
      <c r="H75" s="34"/>
      <c r="I75" s="31"/>
      <c r="J75" s="34"/>
      <c r="K75" s="31"/>
      <c r="L75" s="34"/>
      <c r="M75" s="34"/>
      <c r="N75" s="34"/>
      <c r="T75" s="31"/>
      <c r="U75" s="31"/>
      <c r="V75" s="31"/>
      <c r="W75" s="31"/>
      <c r="X75" s="31"/>
      <c r="Y75" s="31"/>
      <c r="Z75" s="31"/>
      <c r="AA75" s="31"/>
      <c r="AB75" s="31"/>
      <c r="AC75" s="31"/>
    </row>
    <row r="76" spans="1:29" x14ac:dyDescent="0.2">
      <c r="A76" s="30"/>
      <c r="B76" s="34"/>
      <c r="C76" s="31"/>
      <c r="D76" s="31"/>
      <c r="F76" s="34"/>
      <c r="G76" s="31"/>
      <c r="H76" s="34"/>
      <c r="I76" s="31"/>
      <c r="J76" s="34"/>
      <c r="K76" s="31"/>
      <c r="L76" s="34"/>
      <c r="M76" s="34"/>
      <c r="N76" s="34"/>
      <c r="T76" s="31"/>
      <c r="U76" s="31"/>
      <c r="V76" s="31"/>
      <c r="W76" s="31"/>
      <c r="X76" s="31"/>
      <c r="Y76" s="31"/>
      <c r="Z76" s="31"/>
      <c r="AA76" s="31"/>
      <c r="AB76" s="31"/>
      <c r="AC76" s="31"/>
    </row>
    <row r="77" spans="1:29" x14ac:dyDescent="0.2">
      <c r="A77" s="30"/>
      <c r="B77" s="34"/>
      <c r="C77" s="31"/>
      <c r="D77" s="31"/>
      <c r="F77" s="34"/>
      <c r="G77" s="31"/>
      <c r="H77" s="34"/>
      <c r="I77" s="31"/>
      <c r="J77" s="34"/>
      <c r="K77" s="31"/>
      <c r="L77" s="34"/>
      <c r="M77" s="34"/>
      <c r="N77" s="34"/>
      <c r="T77" s="31"/>
      <c r="U77" s="31"/>
      <c r="V77" s="31"/>
      <c r="W77" s="31"/>
      <c r="X77" s="31"/>
      <c r="Y77" s="31"/>
      <c r="Z77" s="31"/>
      <c r="AA77" s="31"/>
      <c r="AB77" s="31"/>
      <c r="AC77" s="31"/>
    </row>
    <row r="78" spans="1:29" x14ac:dyDescent="0.2">
      <c r="A78" s="30"/>
      <c r="B78" s="34"/>
      <c r="C78" s="31"/>
      <c r="D78" s="31"/>
      <c r="F78" s="34"/>
      <c r="G78" s="31"/>
      <c r="H78" s="34"/>
      <c r="I78" s="31"/>
      <c r="J78" s="34"/>
      <c r="K78" s="31"/>
      <c r="L78" s="34"/>
      <c r="M78" s="34"/>
      <c r="N78" s="34"/>
      <c r="T78" s="31"/>
      <c r="U78" s="31"/>
      <c r="V78" s="31"/>
      <c r="W78" s="31"/>
      <c r="X78" s="31"/>
      <c r="Y78" s="31"/>
      <c r="Z78" s="31"/>
      <c r="AA78" s="31"/>
      <c r="AB78" s="31"/>
      <c r="AC78" s="31"/>
    </row>
    <row r="79" spans="1:29" x14ac:dyDescent="0.2">
      <c r="A79" s="30"/>
      <c r="B79" s="34"/>
      <c r="C79" s="31"/>
      <c r="D79" s="31"/>
      <c r="F79" s="34"/>
      <c r="G79" s="31"/>
      <c r="H79" s="34"/>
      <c r="I79" s="31"/>
      <c r="J79" s="34"/>
      <c r="K79" s="31"/>
      <c r="L79" s="34"/>
      <c r="M79" s="34"/>
      <c r="N79" s="34"/>
      <c r="T79" s="31"/>
      <c r="U79" s="31"/>
      <c r="V79" s="31"/>
      <c r="W79" s="31"/>
      <c r="X79" s="31"/>
      <c r="Y79" s="31"/>
      <c r="Z79" s="31"/>
      <c r="AA79" s="31"/>
      <c r="AB79" s="31"/>
      <c r="AC79" s="31"/>
    </row>
    <row r="80" spans="1:29" x14ac:dyDescent="0.2">
      <c r="A80" s="30"/>
      <c r="B80" s="34"/>
      <c r="C80" s="31"/>
      <c r="D80" s="31"/>
      <c r="F80" s="34"/>
      <c r="G80" s="31"/>
      <c r="H80" s="34"/>
      <c r="I80" s="31"/>
      <c r="J80" s="34"/>
      <c r="K80" s="31"/>
      <c r="L80" s="34"/>
      <c r="M80" s="34"/>
      <c r="N80" s="34"/>
      <c r="T80" s="31"/>
      <c r="U80" s="31"/>
      <c r="V80" s="31"/>
      <c r="W80" s="31"/>
      <c r="X80" s="31"/>
      <c r="Y80" s="31"/>
      <c r="Z80" s="31"/>
      <c r="AA80" s="31"/>
      <c r="AB80" s="31"/>
      <c r="AC80" s="31"/>
    </row>
    <row r="81" spans="1:29" x14ac:dyDescent="0.2">
      <c r="A81" s="30"/>
      <c r="B81" s="34"/>
      <c r="C81" s="31"/>
      <c r="D81" s="31"/>
      <c r="F81" s="34"/>
      <c r="G81" s="31"/>
      <c r="H81" s="34"/>
      <c r="I81" s="31"/>
      <c r="J81" s="34"/>
      <c r="K81" s="31"/>
      <c r="L81" s="34"/>
      <c r="M81" s="34"/>
      <c r="N81" s="34"/>
      <c r="T81" s="31"/>
      <c r="U81" s="31"/>
      <c r="V81" s="31"/>
      <c r="W81" s="31"/>
      <c r="X81" s="31"/>
      <c r="Y81" s="31"/>
      <c r="Z81" s="31"/>
      <c r="AA81" s="31"/>
      <c r="AB81" s="31"/>
      <c r="AC81" s="31"/>
    </row>
    <row r="82" spans="1:29" x14ac:dyDescent="0.2">
      <c r="A82" s="30"/>
      <c r="B82" s="34"/>
      <c r="C82" s="31"/>
      <c r="D82" s="31"/>
      <c r="F82" s="34"/>
      <c r="G82" s="31"/>
      <c r="H82" s="34"/>
      <c r="I82" s="31"/>
      <c r="J82" s="34"/>
      <c r="K82" s="31"/>
      <c r="L82" s="34"/>
      <c r="M82" s="34"/>
      <c r="N82" s="34"/>
      <c r="T82" s="31"/>
      <c r="U82" s="31"/>
      <c r="V82" s="31"/>
      <c r="W82" s="31"/>
      <c r="X82" s="31"/>
      <c r="Y82" s="31"/>
      <c r="Z82" s="31"/>
      <c r="AA82" s="31"/>
      <c r="AB82" s="31"/>
      <c r="AC82" s="31"/>
    </row>
    <row r="83" spans="1:29" x14ac:dyDescent="0.2">
      <c r="A83" s="30"/>
      <c r="B83" s="34"/>
      <c r="C83" s="31"/>
      <c r="D83" s="31"/>
      <c r="F83" s="34"/>
      <c r="G83" s="31"/>
      <c r="H83" s="34"/>
      <c r="I83" s="31"/>
      <c r="J83" s="34"/>
      <c r="K83" s="31"/>
      <c r="L83" s="34"/>
      <c r="M83" s="34"/>
      <c r="N83" s="34"/>
      <c r="T83" s="31"/>
      <c r="U83" s="31"/>
      <c r="V83" s="31"/>
      <c r="W83" s="31"/>
      <c r="X83" s="31"/>
      <c r="Y83" s="31"/>
      <c r="Z83" s="31"/>
      <c r="AA83" s="31"/>
      <c r="AB83" s="31"/>
      <c r="AC83" s="31"/>
    </row>
    <row r="84" spans="1:29" x14ac:dyDescent="0.2">
      <c r="A84" s="30"/>
      <c r="B84" s="34"/>
      <c r="C84" s="31"/>
      <c r="D84" s="31"/>
      <c r="F84" s="34"/>
      <c r="G84" s="31"/>
      <c r="H84" s="34"/>
      <c r="I84" s="31"/>
      <c r="J84" s="34"/>
      <c r="K84" s="31"/>
      <c r="L84" s="34"/>
      <c r="M84" s="34"/>
      <c r="N84" s="34"/>
      <c r="T84" s="31"/>
      <c r="U84" s="31"/>
      <c r="V84" s="31"/>
      <c r="W84" s="31"/>
      <c r="X84" s="31"/>
      <c r="Y84" s="31"/>
      <c r="Z84" s="31"/>
      <c r="AA84" s="31"/>
      <c r="AB84" s="31"/>
      <c r="AC84" s="31"/>
    </row>
    <row r="85" spans="1:29" x14ac:dyDescent="0.2">
      <c r="A85" s="30"/>
      <c r="B85" s="34"/>
      <c r="C85" s="31"/>
      <c r="D85" s="31"/>
      <c r="F85" s="34"/>
      <c r="G85" s="31"/>
      <c r="H85" s="34"/>
      <c r="I85" s="31"/>
      <c r="J85" s="34"/>
      <c r="K85" s="31"/>
      <c r="L85" s="34"/>
      <c r="M85" s="34"/>
      <c r="N85" s="34"/>
      <c r="T85" s="31"/>
      <c r="U85" s="31"/>
      <c r="V85" s="31"/>
      <c r="W85" s="31"/>
      <c r="X85" s="31"/>
      <c r="Y85" s="31"/>
      <c r="Z85" s="31"/>
      <c r="AA85" s="31"/>
      <c r="AB85" s="31"/>
      <c r="AC85" s="31"/>
    </row>
    <row r="86" spans="1:29" x14ac:dyDescent="0.2">
      <c r="A86" s="30"/>
      <c r="B86" s="34"/>
      <c r="C86" s="31"/>
      <c r="D86" s="31"/>
      <c r="F86" s="34"/>
      <c r="G86" s="31"/>
      <c r="H86" s="34"/>
      <c r="I86" s="31"/>
      <c r="J86" s="34"/>
      <c r="K86" s="31"/>
      <c r="L86" s="34"/>
      <c r="M86" s="34"/>
      <c r="N86" s="34"/>
      <c r="T86" s="31"/>
      <c r="U86" s="31"/>
      <c r="V86" s="31"/>
      <c r="W86" s="31"/>
      <c r="X86" s="31"/>
      <c r="Y86" s="31"/>
      <c r="Z86" s="31"/>
      <c r="AA86" s="31"/>
      <c r="AB86" s="31"/>
      <c r="AC86" s="31"/>
    </row>
    <row r="87" spans="1:29" x14ac:dyDescent="0.2">
      <c r="A87" s="30"/>
      <c r="B87" s="34"/>
      <c r="C87" s="31"/>
      <c r="D87" s="31"/>
      <c r="F87" s="34"/>
      <c r="G87" s="31"/>
      <c r="H87" s="34"/>
      <c r="I87" s="31"/>
      <c r="J87" s="34"/>
      <c r="K87" s="31"/>
      <c r="L87" s="34"/>
      <c r="M87" s="34"/>
      <c r="N87" s="34"/>
      <c r="T87" s="31"/>
      <c r="U87" s="31"/>
      <c r="V87" s="31"/>
      <c r="W87" s="31"/>
      <c r="X87" s="31"/>
      <c r="Y87" s="31"/>
      <c r="Z87" s="31"/>
      <c r="AA87" s="31"/>
      <c r="AB87" s="31"/>
      <c r="AC87" s="31"/>
    </row>
    <row r="88" spans="1:29" x14ac:dyDescent="0.2">
      <c r="A88" s="30"/>
      <c r="B88" s="34"/>
      <c r="C88" s="31"/>
      <c r="D88" s="31"/>
      <c r="F88" s="34"/>
      <c r="G88" s="31"/>
      <c r="H88" s="34"/>
      <c r="I88" s="31"/>
      <c r="J88" s="34"/>
      <c r="K88" s="31"/>
      <c r="L88" s="34"/>
      <c r="M88" s="34"/>
      <c r="N88" s="34"/>
      <c r="T88" s="31"/>
      <c r="U88" s="31"/>
      <c r="V88" s="31"/>
      <c r="W88" s="31"/>
      <c r="X88" s="31"/>
      <c r="Y88" s="31"/>
      <c r="Z88" s="31"/>
      <c r="AA88" s="31"/>
      <c r="AB88" s="31"/>
      <c r="AC88" s="31"/>
    </row>
    <row r="89" spans="1:29" x14ac:dyDescent="0.2">
      <c r="A89" s="30"/>
      <c r="B89" s="34"/>
      <c r="C89" s="31"/>
      <c r="D89" s="31"/>
      <c r="F89" s="34"/>
      <c r="G89" s="31"/>
      <c r="H89" s="34"/>
      <c r="I89" s="31"/>
      <c r="J89" s="34"/>
      <c r="K89" s="31"/>
      <c r="L89" s="34"/>
      <c r="M89" s="34"/>
      <c r="N89" s="34"/>
      <c r="T89" s="31"/>
      <c r="U89" s="31"/>
      <c r="V89" s="31"/>
      <c r="W89" s="31"/>
      <c r="X89" s="31"/>
      <c r="Y89" s="31"/>
      <c r="Z89" s="31"/>
      <c r="AA89" s="31"/>
      <c r="AB89" s="31"/>
      <c r="AC89" s="31"/>
    </row>
    <row r="90" spans="1:29" x14ac:dyDescent="0.2">
      <c r="A90" s="30"/>
      <c r="B90" s="34"/>
      <c r="C90" s="31"/>
      <c r="D90" s="31"/>
      <c r="F90" s="34"/>
      <c r="G90" s="31"/>
      <c r="H90" s="34"/>
      <c r="I90" s="31"/>
      <c r="J90" s="34"/>
      <c r="K90" s="31"/>
      <c r="L90" s="34"/>
      <c r="M90" s="34"/>
      <c r="N90" s="34"/>
      <c r="T90" s="31"/>
      <c r="U90" s="31"/>
      <c r="V90" s="31"/>
      <c r="W90" s="31"/>
      <c r="X90" s="31"/>
      <c r="Y90" s="31"/>
      <c r="Z90" s="31"/>
      <c r="AA90" s="31"/>
      <c r="AB90" s="31"/>
      <c r="AC90" s="31"/>
    </row>
    <row r="91" spans="1:29" x14ac:dyDescent="0.2">
      <c r="A91" s="30"/>
      <c r="B91" s="34"/>
      <c r="C91" s="31"/>
      <c r="D91" s="31"/>
      <c r="F91" s="34"/>
      <c r="G91" s="31"/>
      <c r="H91" s="34"/>
      <c r="I91" s="31"/>
      <c r="J91" s="34"/>
      <c r="K91" s="31"/>
      <c r="L91" s="34"/>
      <c r="M91" s="34"/>
      <c r="N91" s="34"/>
      <c r="T91" s="31"/>
      <c r="U91" s="31"/>
      <c r="V91" s="31"/>
      <c r="W91" s="31"/>
      <c r="X91" s="31"/>
      <c r="Y91" s="31"/>
      <c r="Z91" s="31"/>
      <c r="AA91" s="31"/>
      <c r="AB91" s="31"/>
      <c r="AC91" s="31"/>
    </row>
    <row r="92" spans="1:29" x14ac:dyDescent="0.2">
      <c r="A92" s="30"/>
      <c r="B92" s="34"/>
      <c r="C92" s="31"/>
      <c r="D92" s="31"/>
      <c r="F92" s="34"/>
      <c r="G92" s="31"/>
      <c r="H92" s="34"/>
      <c r="I92" s="31"/>
      <c r="J92" s="34"/>
      <c r="K92" s="31"/>
      <c r="L92" s="34"/>
      <c r="M92" s="34"/>
      <c r="N92" s="34"/>
      <c r="T92" s="31"/>
      <c r="U92" s="31"/>
      <c r="V92" s="31"/>
      <c r="W92" s="31"/>
      <c r="X92" s="31"/>
      <c r="Y92" s="31"/>
      <c r="Z92" s="31"/>
      <c r="AA92" s="31"/>
      <c r="AB92" s="31"/>
      <c r="AC92" s="31"/>
    </row>
    <row r="93" spans="1:29" x14ac:dyDescent="0.2">
      <c r="A93" s="30"/>
      <c r="B93" s="34"/>
      <c r="C93" s="31"/>
      <c r="D93" s="31"/>
      <c r="F93" s="34"/>
      <c r="G93" s="31"/>
      <c r="H93" s="34"/>
      <c r="I93" s="31"/>
      <c r="J93" s="34"/>
      <c r="K93" s="31"/>
      <c r="L93" s="34"/>
      <c r="M93" s="34"/>
      <c r="N93" s="34"/>
      <c r="T93" s="31"/>
      <c r="U93" s="31"/>
      <c r="V93" s="31"/>
      <c r="W93" s="31"/>
      <c r="X93" s="31"/>
      <c r="Y93" s="31"/>
      <c r="Z93" s="31"/>
      <c r="AA93" s="31"/>
      <c r="AB93" s="31"/>
      <c r="AC93" s="31"/>
    </row>
    <row r="94" spans="1:29" x14ac:dyDescent="0.2">
      <c r="A94" s="30"/>
      <c r="B94" s="34"/>
      <c r="C94" s="31"/>
      <c r="D94" s="31"/>
      <c r="F94" s="34"/>
      <c r="G94" s="31"/>
      <c r="H94" s="34"/>
      <c r="I94" s="31"/>
      <c r="J94" s="34"/>
      <c r="K94" s="31"/>
      <c r="L94" s="34"/>
      <c r="M94" s="34"/>
      <c r="N94" s="34"/>
      <c r="T94" s="31"/>
      <c r="U94" s="31"/>
      <c r="V94" s="31"/>
      <c r="W94" s="31"/>
      <c r="X94" s="31"/>
      <c r="Y94" s="31"/>
      <c r="Z94" s="31"/>
      <c r="AA94" s="31"/>
      <c r="AB94" s="31"/>
      <c r="AC94" s="31"/>
    </row>
    <row r="95" spans="1:29" x14ac:dyDescent="0.2">
      <c r="A95" s="30"/>
      <c r="B95" s="34"/>
      <c r="C95" s="31"/>
      <c r="D95" s="31"/>
      <c r="F95" s="34"/>
      <c r="G95" s="31"/>
      <c r="H95" s="34"/>
      <c r="I95" s="31"/>
      <c r="J95" s="34"/>
      <c r="K95" s="31"/>
      <c r="L95" s="34"/>
      <c r="M95" s="34"/>
      <c r="N95" s="34"/>
      <c r="T95" s="31"/>
      <c r="U95" s="31"/>
      <c r="V95" s="31"/>
      <c r="W95" s="31"/>
      <c r="X95" s="31"/>
      <c r="Y95" s="31"/>
      <c r="Z95" s="31"/>
      <c r="AA95" s="31"/>
      <c r="AB95" s="31"/>
      <c r="AC95" s="31"/>
    </row>
    <row r="96" spans="1:29" x14ac:dyDescent="0.2">
      <c r="A96" s="30"/>
      <c r="B96" s="34"/>
      <c r="C96" s="31"/>
      <c r="D96" s="31"/>
      <c r="F96" s="34"/>
      <c r="G96" s="31"/>
      <c r="H96" s="34"/>
      <c r="I96" s="31"/>
      <c r="J96" s="34"/>
      <c r="K96" s="31"/>
      <c r="L96" s="34"/>
      <c r="M96" s="34"/>
      <c r="N96" s="34"/>
      <c r="T96" s="31"/>
      <c r="U96" s="31"/>
      <c r="V96" s="31"/>
      <c r="W96" s="31"/>
      <c r="X96" s="31"/>
      <c r="Y96" s="31"/>
      <c r="Z96" s="31"/>
      <c r="AA96" s="31"/>
      <c r="AB96" s="31"/>
      <c r="AC96" s="31"/>
    </row>
    <row r="97" spans="1:29" x14ac:dyDescent="0.2">
      <c r="A97" s="30"/>
      <c r="B97" s="34"/>
      <c r="C97" s="31"/>
      <c r="D97" s="31"/>
      <c r="F97" s="34"/>
      <c r="G97" s="31"/>
      <c r="H97" s="34"/>
      <c r="I97" s="31"/>
      <c r="J97" s="34"/>
      <c r="K97" s="31"/>
      <c r="L97" s="34"/>
      <c r="M97" s="34"/>
      <c r="N97" s="34"/>
      <c r="T97" s="31"/>
      <c r="U97" s="31"/>
      <c r="V97" s="31"/>
      <c r="W97" s="31"/>
      <c r="X97" s="31"/>
      <c r="Y97" s="31"/>
      <c r="Z97" s="31"/>
      <c r="AA97" s="31"/>
      <c r="AB97" s="31"/>
      <c r="AC97" s="31"/>
    </row>
    <row r="98" spans="1:29" x14ac:dyDescent="0.2">
      <c r="A98" s="30"/>
      <c r="B98" s="34"/>
      <c r="C98" s="31"/>
      <c r="D98" s="31"/>
      <c r="F98" s="34"/>
      <c r="G98" s="31"/>
      <c r="H98" s="34"/>
      <c r="I98" s="31"/>
      <c r="J98" s="34"/>
      <c r="K98" s="31"/>
      <c r="L98" s="34"/>
      <c r="M98" s="34"/>
      <c r="N98" s="34"/>
      <c r="T98" s="31"/>
      <c r="U98" s="31"/>
      <c r="V98" s="31"/>
      <c r="W98" s="31"/>
      <c r="X98" s="31"/>
      <c r="Y98" s="31"/>
      <c r="Z98" s="31"/>
      <c r="AA98" s="31"/>
      <c r="AB98" s="31"/>
      <c r="AC98" s="31"/>
    </row>
    <row r="99" spans="1:29" x14ac:dyDescent="0.2">
      <c r="A99" s="30"/>
      <c r="B99" s="34"/>
      <c r="C99" s="31"/>
      <c r="D99" s="31"/>
      <c r="F99" s="34"/>
      <c r="G99" s="31"/>
      <c r="H99" s="34"/>
      <c r="I99" s="31"/>
      <c r="J99" s="34"/>
      <c r="K99" s="31"/>
      <c r="L99" s="34"/>
      <c r="M99" s="34"/>
      <c r="N99" s="34"/>
      <c r="T99" s="31"/>
      <c r="U99" s="31"/>
      <c r="V99" s="31"/>
      <c r="W99" s="31"/>
      <c r="X99" s="31"/>
      <c r="Y99" s="31"/>
      <c r="Z99" s="31"/>
      <c r="AA99" s="31"/>
      <c r="AB99" s="31"/>
      <c r="AC99" s="31"/>
    </row>
    <row r="100" spans="1:29" x14ac:dyDescent="0.2">
      <c r="A100" s="30"/>
      <c r="B100" s="34"/>
      <c r="C100" s="31"/>
      <c r="D100" s="31"/>
      <c r="F100" s="34"/>
      <c r="G100" s="31"/>
      <c r="H100" s="34"/>
      <c r="I100" s="31"/>
      <c r="J100" s="34"/>
      <c r="K100" s="31"/>
      <c r="L100" s="34"/>
      <c r="M100" s="34"/>
      <c r="N100" s="34"/>
      <c r="T100" s="31"/>
      <c r="U100" s="31"/>
      <c r="V100" s="31"/>
      <c r="W100" s="31"/>
      <c r="X100" s="31"/>
      <c r="Y100" s="31"/>
      <c r="Z100" s="31"/>
      <c r="AA100" s="31"/>
      <c r="AB100" s="31"/>
      <c r="AC100" s="31"/>
    </row>
    <row r="101" spans="1:29" x14ac:dyDescent="0.2">
      <c r="A101" s="30"/>
      <c r="B101" s="34"/>
      <c r="C101" s="31"/>
      <c r="D101" s="31"/>
      <c r="F101" s="34"/>
      <c r="G101" s="31"/>
      <c r="H101" s="34"/>
      <c r="I101" s="31"/>
      <c r="J101" s="34"/>
      <c r="K101" s="31"/>
      <c r="L101" s="34"/>
      <c r="M101" s="34"/>
      <c r="N101" s="34"/>
      <c r="T101" s="31"/>
      <c r="U101" s="31"/>
      <c r="V101" s="31"/>
      <c r="W101" s="31"/>
      <c r="X101" s="31"/>
      <c r="Y101" s="31"/>
      <c r="Z101" s="31"/>
      <c r="AA101" s="31"/>
      <c r="AB101" s="31"/>
      <c r="AC101" s="31"/>
    </row>
    <row r="102" spans="1:29" x14ac:dyDescent="0.2">
      <c r="A102" s="30"/>
      <c r="B102" s="34"/>
      <c r="C102" s="31"/>
      <c r="D102" s="31"/>
      <c r="F102" s="34"/>
      <c r="G102" s="31"/>
      <c r="H102" s="34"/>
      <c r="I102" s="31"/>
      <c r="J102" s="34"/>
      <c r="K102" s="31"/>
      <c r="L102" s="34"/>
      <c r="M102" s="34"/>
      <c r="N102" s="34"/>
      <c r="T102" s="31"/>
      <c r="U102" s="31"/>
      <c r="V102" s="31"/>
      <c r="W102" s="31"/>
      <c r="X102" s="31"/>
      <c r="Y102" s="31"/>
      <c r="Z102" s="31"/>
      <c r="AA102" s="31"/>
      <c r="AB102" s="31"/>
      <c r="AC102" s="31"/>
    </row>
    <row r="103" spans="1:29" x14ac:dyDescent="0.2">
      <c r="A103" s="30"/>
      <c r="B103" s="34"/>
      <c r="C103" s="31"/>
      <c r="D103" s="31"/>
      <c r="F103" s="34"/>
      <c r="G103" s="31"/>
      <c r="H103" s="34"/>
      <c r="I103" s="31"/>
      <c r="J103" s="34"/>
      <c r="K103" s="31"/>
      <c r="L103" s="34"/>
      <c r="M103" s="34"/>
      <c r="N103" s="34"/>
      <c r="T103" s="31"/>
      <c r="U103" s="31"/>
      <c r="V103" s="31"/>
      <c r="W103" s="31"/>
      <c r="X103" s="31"/>
      <c r="Y103" s="31"/>
      <c r="Z103" s="31"/>
      <c r="AA103" s="31"/>
      <c r="AB103" s="31"/>
      <c r="AC103" s="31"/>
    </row>
    <row r="104" spans="1:29" x14ac:dyDescent="0.2">
      <c r="A104" s="30"/>
      <c r="B104" s="34"/>
      <c r="C104" s="31"/>
      <c r="D104" s="31"/>
      <c r="F104" s="34"/>
      <c r="G104" s="31"/>
      <c r="H104" s="34"/>
      <c r="I104" s="31"/>
      <c r="J104" s="34"/>
      <c r="K104" s="31"/>
      <c r="L104" s="34"/>
      <c r="M104" s="34"/>
      <c r="N104" s="34"/>
      <c r="T104" s="31"/>
      <c r="U104" s="31"/>
      <c r="V104" s="31"/>
      <c r="W104" s="31"/>
      <c r="X104" s="31"/>
      <c r="Y104" s="31"/>
      <c r="Z104" s="31"/>
      <c r="AA104" s="31"/>
      <c r="AB104" s="31"/>
      <c r="AC104" s="31"/>
    </row>
    <row r="105" spans="1:29" x14ac:dyDescent="0.2">
      <c r="A105" s="30"/>
      <c r="B105" s="34"/>
      <c r="C105" s="31"/>
      <c r="D105" s="31"/>
      <c r="F105" s="34"/>
      <c r="G105" s="31"/>
      <c r="H105" s="34"/>
      <c r="I105" s="31"/>
      <c r="J105" s="34"/>
      <c r="K105" s="31"/>
      <c r="L105" s="34"/>
      <c r="M105" s="34"/>
      <c r="N105" s="34"/>
      <c r="T105" s="31"/>
      <c r="U105" s="31"/>
      <c r="V105" s="31"/>
      <c r="W105" s="31"/>
      <c r="X105" s="31"/>
      <c r="Y105" s="31"/>
      <c r="Z105" s="31"/>
      <c r="AA105" s="31"/>
      <c r="AB105" s="31"/>
      <c r="AC105" s="31"/>
    </row>
    <row r="106" spans="1:29" x14ac:dyDescent="0.2">
      <c r="A106" s="30"/>
      <c r="B106" s="34"/>
      <c r="C106" s="31"/>
      <c r="D106" s="31"/>
      <c r="F106" s="34"/>
      <c r="G106" s="31"/>
      <c r="H106" s="34"/>
      <c r="I106" s="31"/>
      <c r="J106" s="34"/>
      <c r="K106" s="31"/>
      <c r="L106" s="34"/>
      <c r="M106" s="34"/>
      <c r="N106" s="34"/>
      <c r="T106" s="31"/>
      <c r="U106" s="31"/>
      <c r="V106" s="31"/>
      <c r="W106" s="31"/>
      <c r="X106" s="31"/>
      <c r="Y106" s="31"/>
      <c r="Z106" s="31"/>
      <c r="AA106" s="31"/>
      <c r="AB106" s="31"/>
      <c r="AC106" s="31"/>
    </row>
    <row r="107" spans="1:29" x14ac:dyDescent="0.2">
      <c r="A107" s="30"/>
      <c r="B107" s="34"/>
      <c r="C107" s="31"/>
      <c r="D107" s="31"/>
      <c r="F107" s="34"/>
      <c r="G107" s="31"/>
      <c r="H107" s="34"/>
      <c r="I107" s="31"/>
      <c r="J107" s="34"/>
      <c r="K107" s="31"/>
      <c r="L107" s="34"/>
      <c r="M107" s="34"/>
      <c r="N107" s="34"/>
      <c r="T107" s="31"/>
      <c r="U107" s="31"/>
      <c r="V107" s="31"/>
      <c r="W107" s="31"/>
      <c r="X107" s="31"/>
      <c r="Y107" s="31"/>
      <c r="Z107" s="31"/>
      <c r="AA107" s="31"/>
      <c r="AB107" s="31"/>
      <c r="AC107" s="31"/>
    </row>
    <row r="108" spans="1:29" x14ac:dyDescent="0.2">
      <c r="A108" s="30"/>
      <c r="B108" s="34"/>
      <c r="C108" s="31"/>
      <c r="D108" s="31"/>
      <c r="F108" s="34"/>
      <c r="G108" s="31"/>
      <c r="H108" s="34"/>
      <c r="I108" s="31"/>
      <c r="J108" s="34"/>
      <c r="K108" s="31"/>
      <c r="L108" s="34"/>
      <c r="M108" s="34"/>
      <c r="N108" s="34"/>
      <c r="T108" s="31"/>
      <c r="U108" s="31"/>
      <c r="V108" s="31"/>
      <c r="W108" s="31"/>
      <c r="X108" s="31"/>
      <c r="Y108" s="31"/>
      <c r="Z108" s="31"/>
      <c r="AA108" s="31"/>
      <c r="AB108" s="31"/>
      <c r="AC108" s="31"/>
    </row>
    <row r="109" spans="1:29" x14ac:dyDescent="0.2">
      <c r="A109" s="30"/>
      <c r="B109" s="34"/>
      <c r="C109" s="31"/>
      <c r="D109" s="31"/>
      <c r="F109" s="34"/>
      <c r="G109" s="31"/>
      <c r="H109" s="34"/>
      <c r="I109" s="31"/>
      <c r="J109" s="34"/>
      <c r="K109" s="31"/>
      <c r="L109" s="34"/>
      <c r="M109" s="34"/>
      <c r="N109" s="34"/>
      <c r="T109" s="31"/>
      <c r="U109" s="31"/>
      <c r="V109" s="31"/>
      <c r="W109" s="31"/>
      <c r="X109" s="31"/>
      <c r="Y109" s="31"/>
      <c r="Z109" s="31"/>
      <c r="AA109" s="31"/>
      <c r="AB109" s="31"/>
      <c r="AC109" s="31"/>
    </row>
    <row r="110" spans="1:29" x14ac:dyDescent="0.2">
      <c r="A110" s="30"/>
      <c r="B110" s="34"/>
      <c r="C110" s="31"/>
      <c r="D110" s="31"/>
      <c r="F110" s="34"/>
      <c r="G110" s="31"/>
      <c r="H110" s="34"/>
      <c r="I110" s="31"/>
      <c r="J110" s="34"/>
      <c r="K110" s="31"/>
      <c r="L110" s="34"/>
      <c r="M110" s="34"/>
      <c r="N110" s="34"/>
      <c r="T110" s="31"/>
      <c r="U110" s="31"/>
      <c r="V110" s="31"/>
      <c r="W110" s="31"/>
      <c r="X110" s="31"/>
      <c r="Y110" s="31"/>
      <c r="Z110" s="31"/>
      <c r="AA110" s="31"/>
      <c r="AB110" s="31"/>
      <c r="AC110" s="31"/>
    </row>
    <row r="111" spans="1:29" x14ac:dyDescent="0.2">
      <c r="A111" s="30"/>
      <c r="B111" s="34"/>
      <c r="C111" s="31"/>
      <c r="D111" s="31"/>
      <c r="F111" s="34"/>
      <c r="G111" s="31"/>
      <c r="H111" s="34"/>
      <c r="I111" s="31"/>
      <c r="J111" s="34"/>
      <c r="K111" s="31"/>
      <c r="L111" s="34"/>
      <c r="M111" s="34"/>
      <c r="N111" s="34"/>
      <c r="T111" s="31"/>
      <c r="U111" s="31"/>
      <c r="V111" s="31"/>
      <c r="W111" s="31"/>
      <c r="X111" s="31"/>
      <c r="Y111" s="31"/>
      <c r="Z111" s="31"/>
      <c r="AA111" s="31"/>
      <c r="AB111" s="31"/>
      <c r="AC111" s="31"/>
    </row>
    <row r="112" spans="1:29" x14ac:dyDescent="0.2">
      <c r="A112" s="30"/>
      <c r="B112" s="34"/>
      <c r="C112" s="31"/>
      <c r="D112" s="31"/>
      <c r="F112" s="34"/>
      <c r="G112" s="31"/>
      <c r="H112" s="34"/>
      <c r="I112" s="31"/>
      <c r="J112" s="34"/>
      <c r="K112" s="31"/>
      <c r="L112" s="34"/>
      <c r="M112" s="34"/>
      <c r="N112" s="34"/>
      <c r="T112" s="31"/>
      <c r="U112" s="31"/>
      <c r="V112" s="31"/>
      <c r="W112" s="31"/>
      <c r="X112" s="31"/>
      <c r="Y112" s="31"/>
      <c r="Z112" s="31"/>
      <c r="AA112" s="31"/>
      <c r="AB112" s="31"/>
      <c r="AC112" s="31"/>
    </row>
    <row r="113" spans="1:29" x14ac:dyDescent="0.2">
      <c r="A113" s="30"/>
      <c r="B113" s="34"/>
      <c r="C113" s="31"/>
      <c r="D113" s="31"/>
      <c r="F113" s="34"/>
      <c r="G113" s="31"/>
      <c r="H113" s="34"/>
      <c r="I113" s="31"/>
      <c r="J113" s="34"/>
      <c r="K113" s="31"/>
      <c r="L113" s="34"/>
      <c r="M113" s="34"/>
      <c r="N113" s="34"/>
      <c r="T113" s="31"/>
      <c r="U113" s="31"/>
      <c r="V113" s="31"/>
      <c r="W113" s="31"/>
      <c r="X113" s="31"/>
      <c r="Y113" s="31"/>
      <c r="Z113" s="31"/>
      <c r="AA113" s="31"/>
      <c r="AB113" s="31"/>
      <c r="AC113" s="31"/>
    </row>
    <row r="114" spans="1:29" x14ac:dyDescent="0.2">
      <c r="A114" s="30"/>
      <c r="B114" s="34"/>
      <c r="C114" s="31"/>
      <c r="D114" s="31"/>
      <c r="F114" s="34"/>
      <c r="G114" s="31"/>
      <c r="H114" s="34"/>
      <c r="I114" s="31"/>
      <c r="J114" s="34"/>
      <c r="K114" s="31"/>
      <c r="L114" s="34"/>
      <c r="M114" s="34"/>
      <c r="N114" s="34"/>
      <c r="T114" s="31"/>
      <c r="U114" s="31"/>
      <c r="V114" s="31"/>
      <c r="W114" s="31"/>
      <c r="X114" s="31"/>
      <c r="Y114" s="31"/>
      <c r="Z114" s="31"/>
      <c r="AA114" s="31"/>
      <c r="AB114" s="31"/>
      <c r="AC114" s="31"/>
    </row>
    <row r="115" spans="1:29" x14ac:dyDescent="0.2">
      <c r="A115" s="30"/>
      <c r="B115" s="34"/>
      <c r="C115" s="31"/>
      <c r="D115" s="31"/>
      <c r="F115" s="34"/>
      <c r="G115" s="31"/>
      <c r="H115" s="34"/>
      <c r="I115" s="31"/>
      <c r="J115" s="34"/>
      <c r="K115" s="31"/>
      <c r="L115" s="34"/>
      <c r="M115" s="34"/>
      <c r="N115" s="34"/>
      <c r="T115" s="31"/>
      <c r="U115" s="31"/>
      <c r="V115" s="31"/>
      <c r="W115" s="31"/>
      <c r="X115" s="31"/>
      <c r="Y115" s="31"/>
      <c r="Z115" s="31"/>
      <c r="AA115" s="31"/>
      <c r="AB115" s="31"/>
      <c r="AC115" s="31"/>
    </row>
    <row r="116" spans="1:29" x14ac:dyDescent="0.2">
      <c r="A116" s="30"/>
      <c r="B116" s="34"/>
      <c r="C116" s="31"/>
      <c r="D116" s="31"/>
      <c r="F116" s="34"/>
      <c r="G116" s="31"/>
      <c r="H116" s="34"/>
      <c r="I116" s="31"/>
      <c r="J116" s="34"/>
      <c r="K116" s="31"/>
      <c r="L116" s="34"/>
      <c r="M116" s="34"/>
      <c r="N116" s="34"/>
      <c r="T116" s="31"/>
      <c r="U116" s="31"/>
      <c r="V116" s="31"/>
      <c r="W116" s="31"/>
      <c r="X116" s="31"/>
      <c r="Y116" s="31"/>
      <c r="Z116" s="31"/>
      <c r="AA116" s="31"/>
      <c r="AB116" s="31"/>
      <c r="AC116" s="31"/>
    </row>
    <row r="117" spans="1:29" x14ac:dyDescent="0.2">
      <c r="A117" s="30"/>
      <c r="B117" s="34"/>
      <c r="C117" s="31"/>
      <c r="D117" s="31"/>
      <c r="F117" s="34"/>
      <c r="G117" s="31"/>
      <c r="H117" s="34"/>
      <c r="I117" s="31"/>
      <c r="J117" s="34"/>
      <c r="K117" s="31"/>
      <c r="L117" s="34"/>
      <c r="M117" s="34"/>
      <c r="N117" s="34"/>
      <c r="T117" s="31"/>
      <c r="U117" s="31"/>
      <c r="V117" s="31"/>
      <c r="W117" s="31"/>
      <c r="X117" s="31"/>
      <c r="Y117" s="31"/>
      <c r="Z117" s="31"/>
      <c r="AA117" s="31"/>
      <c r="AB117" s="31"/>
      <c r="AC117" s="31"/>
    </row>
    <row r="118" spans="1:29" x14ac:dyDescent="0.2">
      <c r="A118" s="30"/>
      <c r="B118" s="34"/>
      <c r="C118" s="31"/>
      <c r="D118" s="31"/>
      <c r="F118" s="34"/>
      <c r="G118" s="31"/>
      <c r="H118" s="34"/>
      <c r="I118" s="31"/>
      <c r="J118" s="34"/>
      <c r="K118" s="31"/>
      <c r="L118" s="34"/>
      <c r="M118" s="34"/>
      <c r="N118" s="34"/>
      <c r="T118" s="31"/>
      <c r="U118" s="31"/>
      <c r="V118" s="31"/>
      <c r="W118" s="31"/>
      <c r="X118" s="31"/>
      <c r="Y118" s="31"/>
      <c r="Z118" s="31"/>
      <c r="AA118" s="31"/>
      <c r="AB118" s="31"/>
      <c r="AC118" s="31"/>
    </row>
    <row r="119" spans="1:29" x14ac:dyDescent="0.2">
      <c r="A119" s="30"/>
      <c r="B119" s="34"/>
      <c r="C119" s="31"/>
      <c r="D119" s="31"/>
      <c r="F119" s="34"/>
      <c r="G119" s="31"/>
      <c r="H119" s="34"/>
      <c r="I119" s="31"/>
      <c r="J119" s="34"/>
      <c r="K119" s="31"/>
      <c r="L119" s="34"/>
      <c r="M119" s="34"/>
      <c r="N119" s="34"/>
      <c r="T119" s="31"/>
      <c r="U119" s="31"/>
      <c r="V119" s="31"/>
      <c r="W119" s="31"/>
      <c r="X119" s="31"/>
      <c r="Y119" s="31"/>
      <c r="Z119" s="31"/>
      <c r="AA119" s="31"/>
      <c r="AB119" s="31"/>
      <c r="AC119" s="31"/>
    </row>
    <row r="120" spans="1:29" x14ac:dyDescent="0.2">
      <c r="A120" s="30"/>
      <c r="B120" s="34"/>
      <c r="C120" s="31"/>
      <c r="D120" s="31"/>
      <c r="F120" s="34"/>
      <c r="G120" s="31"/>
      <c r="H120" s="34"/>
      <c r="I120" s="31"/>
      <c r="J120" s="34"/>
      <c r="K120" s="31"/>
      <c r="L120" s="34"/>
      <c r="M120" s="34"/>
      <c r="N120" s="34"/>
      <c r="T120" s="31"/>
      <c r="U120" s="31"/>
      <c r="V120" s="31"/>
      <c r="W120" s="31"/>
      <c r="X120" s="31"/>
      <c r="Y120" s="31"/>
      <c r="Z120" s="31"/>
      <c r="AA120" s="31"/>
      <c r="AB120" s="31"/>
      <c r="AC120" s="31"/>
    </row>
    <row r="121" spans="1:29" x14ac:dyDescent="0.2">
      <c r="A121" s="30"/>
      <c r="B121" s="34"/>
      <c r="C121" s="31"/>
      <c r="D121" s="31"/>
      <c r="F121" s="34"/>
      <c r="G121" s="31"/>
      <c r="H121" s="34"/>
      <c r="I121" s="31"/>
      <c r="J121" s="34"/>
      <c r="K121" s="31"/>
      <c r="L121" s="34"/>
      <c r="M121" s="34"/>
      <c r="N121" s="34"/>
      <c r="T121" s="31"/>
      <c r="U121" s="31"/>
      <c r="V121" s="31"/>
      <c r="W121" s="31"/>
      <c r="X121" s="31"/>
      <c r="Y121" s="31"/>
      <c r="Z121" s="31"/>
      <c r="AA121" s="31"/>
      <c r="AB121" s="31"/>
      <c r="AC121" s="31"/>
    </row>
    <row r="122" spans="1:29" x14ac:dyDescent="0.2">
      <c r="A122" s="30"/>
      <c r="B122" s="34"/>
      <c r="C122" s="31"/>
      <c r="D122" s="31"/>
      <c r="F122" s="34"/>
      <c r="G122" s="31"/>
      <c r="H122" s="34"/>
      <c r="I122" s="31"/>
      <c r="J122" s="34"/>
      <c r="K122" s="31"/>
      <c r="L122" s="34"/>
      <c r="M122" s="34"/>
      <c r="N122" s="34"/>
      <c r="T122" s="31"/>
      <c r="U122" s="31"/>
      <c r="V122" s="31"/>
      <c r="W122" s="31"/>
      <c r="X122" s="31"/>
      <c r="Y122" s="31"/>
      <c r="Z122" s="31"/>
      <c r="AA122" s="31"/>
      <c r="AB122" s="31"/>
      <c r="AC122" s="31"/>
    </row>
    <row r="123" spans="1:29" x14ac:dyDescent="0.2">
      <c r="A123" s="30"/>
      <c r="B123" s="34"/>
      <c r="C123" s="31"/>
      <c r="D123" s="31"/>
      <c r="F123" s="34"/>
      <c r="G123" s="31"/>
      <c r="H123" s="34"/>
      <c r="I123" s="31"/>
      <c r="J123" s="34"/>
      <c r="K123" s="31"/>
      <c r="L123" s="34"/>
      <c r="M123" s="34"/>
      <c r="N123" s="34"/>
      <c r="T123" s="31"/>
      <c r="U123" s="31"/>
      <c r="V123" s="31"/>
      <c r="W123" s="31"/>
      <c r="X123" s="31"/>
      <c r="Y123" s="31"/>
      <c r="Z123" s="31"/>
      <c r="AA123" s="31"/>
      <c r="AB123" s="31"/>
      <c r="AC123" s="31"/>
    </row>
    <row r="124" spans="1:29" x14ac:dyDescent="0.2">
      <c r="A124" s="30"/>
      <c r="B124" s="34"/>
      <c r="C124" s="31"/>
      <c r="D124" s="31"/>
      <c r="F124" s="34"/>
      <c r="G124" s="31"/>
      <c r="H124" s="34"/>
      <c r="I124" s="31"/>
      <c r="J124" s="34"/>
      <c r="K124" s="31"/>
      <c r="L124" s="34"/>
      <c r="M124" s="34"/>
      <c r="N124" s="34"/>
      <c r="T124" s="31"/>
      <c r="U124" s="31"/>
      <c r="V124" s="31"/>
      <c r="W124" s="31"/>
      <c r="X124" s="31"/>
      <c r="Y124" s="31"/>
      <c r="Z124" s="31"/>
      <c r="AA124" s="31"/>
      <c r="AB124" s="31"/>
      <c r="AC124" s="31"/>
    </row>
    <row r="125" spans="1:29" x14ac:dyDescent="0.2">
      <c r="A125" s="30"/>
      <c r="B125" s="34"/>
      <c r="C125" s="31"/>
      <c r="D125" s="31"/>
      <c r="F125" s="34"/>
      <c r="G125" s="31"/>
      <c r="H125" s="34"/>
      <c r="I125" s="31"/>
      <c r="J125" s="34"/>
      <c r="K125" s="31"/>
      <c r="L125" s="34"/>
      <c r="M125" s="34"/>
      <c r="N125" s="34"/>
      <c r="T125" s="31"/>
      <c r="U125" s="31"/>
      <c r="V125" s="31"/>
      <c r="W125" s="31"/>
      <c r="X125" s="31"/>
      <c r="Y125" s="31"/>
      <c r="Z125" s="31"/>
      <c r="AA125" s="31"/>
      <c r="AB125" s="31"/>
      <c r="AC125" s="31"/>
    </row>
    <row r="126" spans="1:29" x14ac:dyDescent="0.2">
      <c r="A126" s="30"/>
      <c r="B126" s="34"/>
      <c r="C126" s="31"/>
      <c r="D126" s="31"/>
      <c r="F126" s="34"/>
      <c r="G126" s="31"/>
      <c r="H126" s="34"/>
      <c r="I126" s="31"/>
      <c r="J126" s="34"/>
      <c r="K126" s="31"/>
      <c r="L126" s="34"/>
      <c r="M126" s="34"/>
      <c r="N126" s="34"/>
      <c r="T126" s="31"/>
      <c r="U126" s="31"/>
      <c r="V126" s="31"/>
      <c r="W126" s="31"/>
      <c r="X126" s="31"/>
      <c r="Y126" s="31"/>
      <c r="Z126" s="31"/>
      <c r="AA126" s="31"/>
      <c r="AB126" s="31"/>
      <c r="AC126" s="31"/>
    </row>
    <row r="127" spans="1:29" x14ac:dyDescent="0.2">
      <c r="A127" s="30"/>
      <c r="B127" s="34"/>
      <c r="C127" s="31"/>
      <c r="D127" s="31"/>
      <c r="F127" s="34"/>
      <c r="G127" s="31"/>
      <c r="H127" s="34"/>
      <c r="I127" s="31"/>
      <c r="J127" s="34"/>
      <c r="K127" s="31"/>
      <c r="L127" s="34"/>
      <c r="M127" s="34"/>
      <c r="N127" s="34"/>
      <c r="T127" s="31"/>
      <c r="U127" s="31"/>
      <c r="V127" s="31"/>
      <c r="W127" s="31"/>
      <c r="X127" s="31"/>
      <c r="Y127" s="31"/>
      <c r="Z127" s="31"/>
      <c r="AA127" s="31"/>
      <c r="AB127" s="31"/>
      <c r="AC127" s="31"/>
    </row>
    <row r="128" spans="1:29" x14ac:dyDescent="0.2">
      <c r="A128" s="30"/>
      <c r="B128" s="34"/>
      <c r="C128" s="31"/>
      <c r="D128" s="31"/>
      <c r="F128" s="34"/>
      <c r="G128" s="31"/>
      <c r="H128" s="34"/>
      <c r="I128" s="31"/>
      <c r="J128" s="34"/>
      <c r="K128" s="31"/>
      <c r="L128" s="34"/>
      <c r="M128" s="34"/>
      <c r="N128" s="34"/>
      <c r="T128" s="31"/>
      <c r="U128" s="31"/>
      <c r="V128" s="31"/>
      <c r="W128" s="31"/>
      <c r="X128" s="31"/>
      <c r="Y128" s="31"/>
      <c r="Z128" s="31"/>
      <c r="AA128" s="31"/>
      <c r="AB128" s="31"/>
      <c r="AC128" s="31"/>
    </row>
    <row r="129" spans="1:29" x14ac:dyDescent="0.2">
      <c r="A129" s="30"/>
      <c r="B129" s="34"/>
      <c r="C129" s="31"/>
      <c r="D129" s="31"/>
      <c r="F129" s="34"/>
      <c r="G129" s="31"/>
      <c r="H129" s="34"/>
      <c r="I129" s="31"/>
      <c r="J129" s="34"/>
      <c r="K129" s="31"/>
      <c r="L129" s="34"/>
      <c r="M129" s="34"/>
      <c r="N129" s="34"/>
      <c r="T129" s="31"/>
      <c r="U129" s="31"/>
      <c r="V129" s="31"/>
      <c r="W129" s="31"/>
      <c r="X129" s="31"/>
      <c r="Y129" s="31"/>
      <c r="Z129" s="31"/>
      <c r="AA129" s="31"/>
      <c r="AB129" s="31"/>
      <c r="AC129" s="31"/>
    </row>
    <row r="130" spans="1:29" x14ac:dyDescent="0.2">
      <c r="A130" s="30"/>
      <c r="B130" s="34"/>
      <c r="C130" s="31"/>
      <c r="D130" s="31"/>
      <c r="F130" s="34"/>
      <c r="G130" s="31"/>
      <c r="H130" s="34"/>
      <c r="I130" s="31"/>
      <c r="J130" s="34"/>
      <c r="K130" s="31"/>
      <c r="L130" s="34"/>
      <c r="M130" s="34"/>
      <c r="N130" s="34"/>
      <c r="T130" s="31"/>
      <c r="U130" s="31"/>
      <c r="V130" s="31"/>
      <c r="W130" s="31"/>
      <c r="X130" s="31"/>
      <c r="Y130" s="31"/>
      <c r="Z130" s="31"/>
      <c r="AA130" s="31"/>
      <c r="AB130" s="31"/>
      <c r="AC130" s="31"/>
    </row>
    <row r="131" spans="1:29" x14ac:dyDescent="0.2">
      <c r="A131" s="30"/>
      <c r="B131" s="34"/>
      <c r="C131" s="31"/>
      <c r="D131" s="31"/>
      <c r="F131" s="34"/>
      <c r="G131" s="31"/>
      <c r="H131" s="34"/>
      <c r="I131" s="31"/>
      <c r="J131" s="34"/>
      <c r="K131" s="31"/>
      <c r="L131" s="34"/>
      <c r="M131" s="34"/>
      <c r="N131" s="34"/>
      <c r="T131" s="31"/>
      <c r="U131" s="31"/>
      <c r="V131" s="31"/>
      <c r="W131" s="31"/>
      <c r="X131" s="31"/>
      <c r="Y131" s="31"/>
      <c r="Z131" s="31"/>
      <c r="AA131" s="31"/>
      <c r="AB131" s="31"/>
      <c r="AC131" s="31"/>
    </row>
    <row r="132" spans="1:29" x14ac:dyDescent="0.2">
      <c r="A132" s="30"/>
      <c r="B132" s="34"/>
      <c r="C132" s="31"/>
      <c r="D132" s="31"/>
      <c r="F132" s="34"/>
      <c r="G132" s="31"/>
      <c r="H132" s="34"/>
      <c r="I132" s="31"/>
      <c r="J132" s="34"/>
      <c r="K132" s="31"/>
      <c r="L132" s="34"/>
      <c r="M132" s="34"/>
      <c r="N132" s="34"/>
      <c r="T132" s="31"/>
      <c r="U132" s="31"/>
      <c r="V132" s="31"/>
      <c r="W132" s="31"/>
      <c r="X132" s="31"/>
      <c r="Y132" s="31"/>
      <c r="Z132" s="31"/>
      <c r="AA132" s="31"/>
      <c r="AB132" s="31"/>
      <c r="AC132" s="31"/>
    </row>
    <row r="133" spans="1:29" x14ac:dyDescent="0.2">
      <c r="A133" s="30"/>
      <c r="B133" s="34"/>
      <c r="C133" s="31"/>
      <c r="D133" s="31"/>
      <c r="F133" s="34"/>
      <c r="G133" s="31"/>
      <c r="H133" s="34"/>
      <c r="I133" s="31"/>
      <c r="J133" s="34"/>
      <c r="K133" s="31"/>
      <c r="L133" s="34"/>
      <c r="M133" s="34"/>
      <c r="N133" s="34"/>
      <c r="T133" s="31"/>
      <c r="U133" s="31"/>
      <c r="V133" s="31"/>
      <c r="W133" s="31"/>
      <c r="X133" s="31"/>
      <c r="Y133" s="31"/>
      <c r="Z133" s="31"/>
      <c r="AA133" s="31"/>
      <c r="AB133" s="31"/>
      <c r="AC133" s="31"/>
    </row>
    <row r="134" spans="1:29" x14ac:dyDescent="0.2">
      <c r="A134" s="30"/>
      <c r="B134" s="34"/>
      <c r="C134" s="31"/>
      <c r="D134" s="31"/>
      <c r="F134" s="34"/>
      <c r="G134" s="31"/>
      <c r="H134" s="34"/>
      <c r="I134" s="31"/>
      <c r="J134" s="34"/>
      <c r="K134" s="31"/>
      <c r="L134" s="34"/>
      <c r="M134" s="34"/>
      <c r="N134" s="34"/>
      <c r="T134" s="31"/>
      <c r="U134" s="31"/>
      <c r="V134" s="31"/>
      <c r="W134" s="31"/>
      <c r="X134" s="31"/>
      <c r="Y134" s="31"/>
      <c r="Z134" s="31"/>
      <c r="AA134" s="31"/>
      <c r="AB134" s="31"/>
      <c r="AC134" s="31"/>
    </row>
    <row r="135" spans="1:29" x14ac:dyDescent="0.2">
      <c r="A135" s="30"/>
      <c r="B135" s="34"/>
      <c r="C135" s="31"/>
      <c r="D135" s="31"/>
      <c r="F135" s="34"/>
      <c r="G135" s="31"/>
      <c r="H135" s="34"/>
      <c r="I135" s="31"/>
      <c r="J135" s="34"/>
      <c r="K135" s="31"/>
      <c r="L135" s="34"/>
      <c r="M135" s="34"/>
      <c r="N135" s="34"/>
      <c r="T135" s="31"/>
      <c r="U135" s="31"/>
      <c r="V135" s="31"/>
      <c r="W135" s="31"/>
      <c r="X135" s="31"/>
      <c r="Y135" s="31"/>
      <c r="Z135" s="31"/>
      <c r="AA135" s="31"/>
      <c r="AB135" s="31"/>
      <c r="AC135" s="31"/>
    </row>
    <row r="136" spans="1:29" x14ac:dyDescent="0.2">
      <c r="A136" s="30"/>
      <c r="B136" s="34"/>
      <c r="C136" s="31"/>
      <c r="D136" s="31"/>
      <c r="F136" s="34"/>
      <c r="G136" s="31"/>
      <c r="H136" s="34"/>
      <c r="I136" s="31"/>
      <c r="J136" s="34"/>
      <c r="K136" s="31"/>
      <c r="L136" s="34"/>
      <c r="M136" s="34"/>
      <c r="N136" s="34"/>
      <c r="T136" s="31"/>
      <c r="U136" s="31"/>
      <c r="V136" s="31"/>
      <c r="W136" s="31"/>
      <c r="X136" s="31"/>
      <c r="Y136" s="31"/>
      <c r="Z136" s="31"/>
      <c r="AA136" s="31"/>
      <c r="AB136" s="31"/>
      <c r="AC136" s="31"/>
    </row>
    <row r="137" spans="1:29" x14ac:dyDescent="0.2">
      <c r="A137" s="30"/>
      <c r="B137" s="34"/>
      <c r="C137" s="31"/>
      <c r="D137" s="31"/>
      <c r="F137" s="34"/>
      <c r="G137" s="31"/>
      <c r="H137" s="34"/>
      <c r="I137" s="31"/>
      <c r="J137" s="34"/>
      <c r="K137" s="31"/>
      <c r="L137" s="34"/>
      <c r="M137" s="34"/>
      <c r="N137" s="34"/>
      <c r="T137" s="31"/>
      <c r="U137" s="31"/>
      <c r="V137" s="31"/>
      <c r="W137" s="31"/>
      <c r="X137" s="31"/>
      <c r="Y137" s="31"/>
      <c r="Z137" s="31"/>
      <c r="AA137" s="31"/>
      <c r="AB137" s="31"/>
      <c r="AC137" s="31"/>
    </row>
    <row r="138" spans="1:29" x14ac:dyDescent="0.2">
      <c r="A138" s="30"/>
      <c r="B138" s="34"/>
      <c r="C138" s="31"/>
      <c r="D138" s="31"/>
      <c r="F138" s="34"/>
      <c r="G138" s="31"/>
      <c r="H138" s="34"/>
      <c r="I138" s="31"/>
      <c r="J138" s="34"/>
      <c r="K138" s="31"/>
      <c r="L138" s="34"/>
      <c r="M138" s="34"/>
      <c r="N138" s="34"/>
      <c r="T138" s="31"/>
      <c r="U138" s="31"/>
      <c r="V138" s="31"/>
      <c r="W138" s="31"/>
      <c r="X138" s="31"/>
      <c r="Y138" s="31"/>
      <c r="Z138" s="31"/>
      <c r="AA138" s="31"/>
      <c r="AB138" s="31"/>
      <c r="AC138" s="31"/>
    </row>
    <row r="139" spans="1:29" x14ac:dyDescent="0.2">
      <c r="A139" s="30"/>
      <c r="B139" s="34"/>
      <c r="C139" s="31"/>
      <c r="D139" s="31"/>
      <c r="F139" s="34"/>
      <c r="G139" s="31"/>
      <c r="H139" s="34"/>
      <c r="I139" s="31"/>
      <c r="J139" s="34"/>
      <c r="K139" s="31"/>
      <c r="L139" s="34"/>
      <c r="M139" s="34"/>
      <c r="N139" s="34"/>
      <c r="T139" s="31"/>
      <c r="U139" s="31"/>
      <c r="V139" s="31"/>
      <c r="W139" s="31"/>
      <c r="X139" s="31"/>
      <c r="Y139" s="31"/>
      <c r="Z139" s="31"/>
      <c r="AA139" s="31"/>
      <c r="AB139" s="31"/>
      <c r="AC139" s="31"/>
    </row>
    <row r="140" spans="1:29" x14ac:dyDescent="0.2">
      <c r="A140" s="30"/>
      <c r="B140" s="34"/>
      <c r="C140" s="31"/>
      <c r="D140" s="31"/>
      <c r="F140" s="34"/>
      <c r="G140" s="31"/>
      <c r="H140" s="34"/>
      <c r="I140" s="31"/>
      <c r="J140" s="34"/>
      <c r="K140" s="31"/>
      <c r="L140" s="34"/>
      <c r="M140" s="34"/>
      <c r="N140" s="34"/>
      <c r="T140" s="31"/>
      <c r="U140" s="31"/>
      <c r="V140" s="31"/>
      <c r="W140" s="31"/>
      <c r="X140" s="31"/>
      <c r="Y140" s="31"/>
      <c r="Z140" s="31"/>
      <c r="AA140" s="31"/>
      <c r="AB140" s="31"/>
      <c r="AC140" s="31"/>
    </row>
    <row r="141" spans="1:29" x14ac:dyDescent="0.2">
      <c r="A141" s="30"/>
      <c r="B141" s="34"/>
      <c r="C141" s="31"/>
      <c r="D141" s="31"/>
      <c r="F141" s="34"/>
      <c r="G141" s="31"/>
      <c r="H141" s="34"/>
      <c r="I141" s="31"/>
      <c r="J141" s="34"/>
      <c r="K141" s="31"/>
      <c r="L141" s="34"/>
      <c r="M141" s="34"/>
      <c r="N141" s="34"/>
      <c r="T141" s="31"/>
      <c r="U141" s="31"/>
      <c r="V141" s="31"/>
      <c r="W141" s="31"/>
      <c r="X141" s="31"/>
      <c r="Y141" s="31"/>
      <c r="Z141" s="31"/>
      <c r="AA141" s="31"/>
      <c r="AB141" s="31"/>
      <c r="AC141" s="31"/>
    </row>
    <row r="142" spans="1:29" x14ac:dyDescent="0.2">
      <c r="A142" s="30"/>
      <c r="B142" s="34"/>
      <c r="C142" s="31"/>
      <c r="D142" s="31"/>
      <c r="F142" s="34"/>
      <c r="G142" s="31"/>
      <c r="H142" s="34"/>
      <c r="I142" s="31"/>
      <c r="J142" s="34"/>
      <c r="K142" s="31"/>
      <c r="L142" s="34"/>
      <c r="M142" s="34"/>
      <c r="N142" s="34"/>
      <c r="T142" s="31"/>
      <c r="U142" s="31"/>
      <c r="V142" s="31"/>
      <c r="W142" s="31"/>
      <c r="X142" s="31"/>
      <c r="Y142" s="31"/>
      <c r="Z142" s="31"/>
      <c r="AA142" s="31"/>
      <c r="AB142" s="31"/>
      <c r="AC142" s="31"/>
    </row>
    <row r="143" spans="1:29" x14ac:dyDescent="0.2">
      <c r="A143" s="30"/>
      <c r="B143" s="34"/>
      <c r="C143" s="31"/>
      <c r="D143" s="31"/>
      <c r="F143" s="34"/>
      <c r="G143" s="31"/>
      <c r="H143" s="34"/>
      <c r="I143" s="31"/>
      <c r="J143" s="34"/>
      <c r="K143" s="31"/>
      <c r="L143" s="34"/>
      <c r="M143" s="34"/>
      <c r="N143" s="34"/>
      <c r="T143" s="31"/>
      <c r="U143" s="31"/>
      <c r="V143" s="31"/>
      <c r="W143" s="31"/>
      <c r="X143" s="31"/>
      <c r="Y143" s="31"/>
      <c r="Z143" s="31"/>
      <c r="AA143" s="31"/>
      <c r="AB143" s="31"/>
      <c r="AC143" s="31"/>
    </row>
    <row r="144" spans="1:29" x14ac:dyDescent="0.2">
      <c r="A144" s="30"/>
      <c r="B144" s="34"/>
      <c r="C144" s="31"/>
      <c r="D144" s="31"/>
      <c r="F144" s="34"/>
      <c r="G144" s="31"/>
      <c r="H144" s="34"/>
      <c r="I144" s="31"/>
      <c r="J144" s="34"/>
      <c r="K144" s="31"/>
      <c r="L144" s="34"/>
      <c r="M144" s="34"/>
      <c r="N144" s="34"/>
      <c r="T144" s="31"/>
      <c r="U144" s="31"/>
      <c r="V144" s="31"/>
      <c r="W144" s="31"/>
      <c r="X144" s="31"/>
      <c r="Y144" s="31"/>
      <c r="Z144" s="31"/>
      <c r="AA144" s="31"/>
      <c r="AB144" s="31"/>
      <c r="AC144" s="31"/>
    </row>
    <row r="145" spans="1:29" x14ac:dyDescent="0.2">
      <c r="A145" s="30"/>
      <c r="B145" s="34"/>
      <c r="C145" s="31"/>
      <c r="D145" s="31"/>
      <c r="F145" s="34"/>
      <c r="G145" s="31"/>
      <c r="H145" s="34"/>
      <c r="I145" s="31"/>
      <c r="J145" s="34"/>
      <c r="K145" s="31"/>
      <c r="L145" s="34"/>
      <c r="M145" s="34"/>
      <c r="N145" s="34"/>
      <c r="T145" s="31"/>
      <c r="U145" s="31"/>
      <c r="V145" s="31"/>
      <c r="W145" s="31"/>
      <c r="X145" s="31"/>
      <c r="Y145" s="31"/>
      <c r="Z145" s="31"/>
      <c r="AA145" s="31"/>
      <c r="AB145" s="31"/>
      <c r="AC145" s="31"/>
    </row>
    <row r="146" spans="1:29" x14ac:dyDescent="0.2">
      <c r="A146" s="30"/>
      <c r="B146" s="34"/>
      <c r="C146" s="31"/>
      <c r="D146" s="31"/>
      <c r="F146" s="34"/>
      <c r="G146" s="31"/>
      <c r="H146" s="34"/>
      <c r="I146" s="31"/>
      <c r="J146" s="34"/>
      <c r="K146" s="31"/>
      <c r="L146" s="34"/>
      <c r="M146" s="34"/>
      <c r="N146" s="34"/>
      <c r="T146" s="31"/>
      <c r="U146" s="31"/>
      <c r="V146" s="31"/>
      <c r="W146" s="31"/>
      <c r="X146" s="31"/>
      <c r="Y146" s="31"/>
      <c r="Z146" s="31"/>
      <c r="AA146" s="31"/>
      <c r="AB146" s="31"/>
      <c r="AC146" s="31"/>
    </row>
    <row r="147" spans="1:29" x14ac:dyDescent="0.2">
      <c r="A147" s="30"/>
      <c r="B147" s="34"/>
      <c r="C147" s="31"/>
      <c r="D147" s="31"/>
      <c r="F147" s="34"/>
      <c r="G147" s="31"/>
      <c r="H147" s="34"/>
      <c r="I147" s="31"/>
      <c r="J147" s="34"/>
      <c r="K147" s="31"/>
      <c r="L147" s="34"/>
      <c r="M147" s="34"/>
      <c r="N147" s="34"/>
      <c r="T147" s="31"/>
      <c r="U147" s="31"/>
      <c r="V147" s="31"/>
      <c r="W147" s="31"/>
      <c r="X147" s="31"/>
      <c r="Y147" s="31"/>
      <c r="Z147" s="31"/>
      <c r="AA147" s="31"/>
      <c r="AB147" s="31"/>
      <c r="AC147" s="31"/>
    </row>
    <row r="148" spans="1:29" x14ac:dyDescent="0.2">
      <c r="A148" s="30"/>
      <c r="B148" s="34"/>
      <c r="C148" s="31"/>
      <c r="D148" s="31"/>
      <c r="F148" s="34"/>
      <c r="G148" s="31"/>
      <c r="H148" s="34"/>
      <c r="I148" s="31"/>
      <c r="J148" s="34"/>
      <c r="K148" s="31"/>
      <c r="L148" s="34"/>
      <c r="M148" s="34"/>
      <c r="N148" s="34"/>
      <c r="T148" s="31"/>
      <c r="U148" s="31"/>
      <c r="V148" s="31"/>
      <c r="W148" s="31"/>
      <c r="X148" s="31"/>
      <c r="Y148" s="31"/>
      <c r="Z148" s="31"/>
      <c r="AA148" s="31"/>
      <c r="AB148" s="31"/>
      <c r="AC148" s="31"/>
    </row>
    <row r="149" spans="1:29" x14ac:dyDescent="0.2">
      <c r="A149" s="30"/>
      <c r="B149" s="34"/>
      <c r="C149" s="31"/>
      <c r="D149" s="31"/>
      <c r="F149" s="34"/>
      <c r="G149" s="31"/>
      <c r="H149" s="34"/>
      <c r="I149" s="31"/>
      <c r="J149" s="34"/>
      <c r="K149" s="31"/>
      <c r="L149" s="34"/>
      <c r="M149" s="34"/>
      <c r="N149" s="34"/>
      <c r="T149" s="31"/>
      <c r="U149" s="31"/>
      <c r="V149" s="31"/>
      <c r="W149" s="31"/>
      <c r="X149" s="31"/>
      <c r="Y149" s="31"/>
      <c r="Z149" s="31"/>
      <c r="AA149" s="31"/>
      <c r="AB149" s="31"/>
      <c r="AC149" s="31"/>
    </row>
    <row r="150" spans="1:29" x14ac:dyDescent="0.2">
      <c r="A150" s="30"/>
      <c r="B150" s="34"/>
      <c r="C150" s="31"/>
      <c r="D150" s="31"/>
      <c r="F150" s="34"/>
      <c r="G150" s="31"/>
      <c r="H150" s="34"/>
      <c r="I150" s="31"/>
      <c r="J150" s="34"/>
      <c r="K150" s="31"/>
      <c r="L150" s="34"/>
      <c r="M150" s="34"/>
      <c r="N150" s="34"/>
      <c r="T150" s="31"/>
      <c r="U150" s="31"/>
      <c r="V150" s="31"/>
      <c r="W150" s="31"/>
      <c r="X150" s="31"/>
      <c r="Y150" s="31"/>
      <c r="Z150" s="31"/>
      <c r="AA150" s="31"/>
      <c r="AB150" s="31"/>
      <c r="AC150" s="31"/>
    </row>
  </sheetData>
  <dataValidations count="2">
    <dataValidation type="list" allowBlank="1" showInputMessage="1" showErrorMessage="1" sqref="R5:R150 E5:E150">
      <formula1>$B$1:$B$2</formula1>
    </dataValidation>
    <dataValidation type="list" allowBlank="1" showInputMessage="1" showErrorMessage="1" sqref="P5:Q150">
      <formula1>$O$1:$O$3</formula1>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'Data Sheet'!$D$190:$D$221</xm:f>
          </x14:formula1>
          <xm:sqref>A5:A150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0"/>
  <sheetViews>
    <sheetView workbookViewId="0">
      <pane xSplit="2" topLeftCell="C1" activePane="topRight" state="frozen"/>
      <selection pane="topRight" activeCell="A11" sqref="A11"/>
    </sheetView>
  </sheetViews>
  <sheetFormatPr defaultRowHeight="11.25" x14ac:dyDescent="0.2"/>
  <cols>
    <col min="1" max="1" width="39.140625" style="34" customWidth="1"/>
    <col min="2" max="2" width="34" style="30" customWidth="1"/>
    <col min="3" max="3" width="16.42578125" style="30" customWidth="1"/>
    <col min="4" max="4" width="18.5703125" style="13" customWidth="1"/>
    <col min="5" max="5" width="21.7109375" style="31" customWidth="1"/>
    <col min="6" max="6" width="19" style="30" customWidth="1"/>
    <col min="7" max="7" width="16" style="13" customWidth="1"/>
    <col min="8" max="8" width="23.28515625" style="30" customWidth="1"/>
    <col min="9" max="9" width="16" style="13" customWidth="1"/>
    <col min="10" max="10" width="23.5703125" style="30" customWidth="1"/>
    <col min="11" max="11" width="17.7109375" style="13" customWidth="1"/>
    <col min="12" max="12" width="23.5703125" style="30" customWidth="1"/>
    <col min="13" max="13" width="16" style="13" customWidth="1"/>
    <col min="14" max="14" width="23.5703125" style="30" customWidth="1"/>
    <col min="15" max="15" width="20.85546875" style="31" customWidth="1"/>
    <col min="16" max="16" width="23.5703125" style="34" customWidth="1"/>
    <col min="17" max="17" width="16.85546875" style="34" customWidth="1"/>
    <col min="18" max="18" width="19.5703125" style="34" customWidth="1"/>
    <col min="19" max="19" width="34.7109375" style="30" customWidth="1"/>
    <col min="20" max="16384" width="9.140625" style="23"/>
  </cols>
  <sheetData>
    <row r="1" spans="1:20" x14ac:dyDescent="0.2">
      <c r="A1" s="47"/>
      <c r="B1" s="17" t="s">
        <v>244</v>
      </c>
      <c r="C1" s="17"/>
      <c r="D1" s="18"/>
      <c r="E1" s="15"/>
      <c r="F1" s="16"/>
      <c r="G1" s="14"/>
      <c r="H1" s="16"/>
      <c r="I1" s="14"/>
      <c r="J1" s="16"/>
      <c r="K1" s="14"/>
      <c r="L1" s="16"/>
      <c r="M1" s="14"/>
      <c r="N1" s="16"/>
      <c r="O1" s="53" t="s">
        <v>257</v>
      </c>
      <c r="P1" s="21"/>
      <c r="Q1" s="21"/>
      <c r="R1" s="21"/>
      <c r="S1" s="22"/>
    </row>
    <row r="2" spans="1:20" x14ac:dyDescent="0.2">
      <c r="A2" s="47"/>
      <c r="B2" s="17" t="s">
        <v>245</v>
      </c>
      <c r="C2" s="17"/>
      <c r="D2" s="18"/>
      <c r="E2" s="15"/>
      <c r="F2" s="16"/>
      <c r="G2" s="14"/>
      <c r="H2" s="16"/>
      <c r="I2" s="14"/>
      <c r="J2" s="16"/>
      <c r="K2" s="14"/>
      <c r="L2" s="16"/>
      <c r="M2" s="14"/>
      <c r="N2" s="16"/>
      <c r="O2" s="53" t="s">
        <v>258</v>
      </c>
      <c r="P2" s="21"/>
      <c r="Q2" s="21"/>
      <c r="R2" s="21"/>
      <c r="S2" s="22"/>
    </row>
    <row r="3" spans="1:20" x14ac:dyDescent="0.2">
      <c r="A3" s="47"/>
      <c r="B3" s="16"/>
      <c r="C3" s="16"/>
      <c r="D3" s="14"/>
      <c r="E3" s="15"/>
      <c r="F3" s="16"/>
      <c r="G3" s="14"/>
      <c r="H3" s="16"/>
      <c r="I3" s="14"/>
      <c r="J3" s="16"/>
      <c r="K3" s="14"/>
      <c r="L3" s="16"/>
      <c r="M3" s="14"/>
      <c r="N3" s="16"/>
      <c r="O3" s="53" t="s">
        <v>259</v>
      </c>
      <c r="P3" s="21"/>
      <c r="Q3" s="21"/>
      <c r="R3" s="21"/>
      <c r="S3" s="22"/>
    </row>
    <row r="4" spans="1:20" s="29" customFormat="1" x14ac:dyDescent="0.2">
      <c r="A4" s="49" t="s">
        <v>0</v>
      </c>
      <c r="B4" s="24" t="s">
        <v>242</v>
      </c>
      <c r="C4" s="24" t="s">
        <v>256</v>
      </c>
      <c r="D4" s="24" t="s">
        <v>251</v>
      </c>
      <c r="E4" s="27" t="s">
        <v>243</v>
      </c>
      <c r="F4" s="24" t="s">
        <v>246</v>
      </c>
      <c r="G4" s="24" t="s">
        <v>260</v>
      </c>
      <c r="H4" s="24" t="s">
        <v>247</v>
      </c>
      <c r="I4" s="24" t="s">
        <v>261</v>
      </c>
      <c r="J4" s="24" t="s">
        <v>248</v>
      </c>
      <c r="K4" s="24" t="s">
        <v>262</v>
      </c>
      <c r="L4" s="24" t="s">
        <v>249</v>
      </c>
      <c r="M4" s="24" t="s">
        <v>263</v>
      </c>
      <c r="N4" s="24" t="s">
        <v>250</v>
      </c>
      <c r="O4" s="24" t="s">
        <v>264</v>
      </c>
      <c r="P4" s="24" t="s">
        <v>252</v>
      </c>
      <c r="Q4" s="24" t="s">
        <v>253</v>
      </c>
      <c r="R4" s="24" t="s">
        <v>254</v>
      </c>
      <c r="S4" s="24" t="s">
        <v>255</v>
      </c>
      <c r="T4" s="28" t="s">
        <v>1</v>
      </c>
    </row>
    <row r="5" spans="1:20" ht="33.75" x14ac:dyDescent="0.2">
      <c r="A5" s="30" t="s">
        <v>23</v>
      </c>
      <c r="B5" s="30" t="s">
        <v>569</v>
      </c>
      <c r="C5" s="13" t="s">
        <v>570</v>
      </c>
      <c r="D5" s="33" t="s">
        <v>571</v>
      </c>
      <c r="E5" s="31" t="s">
        <v>244</v>
      </c>
      <c r="F5" s="30" t="s">
        <v>572</v>
      </c>
      <c r="G5" s="13" t="s">
        <v>573</v>
      </c>
      <c r="H5" s="30" t="s">
        <v>574</v>
      </c>
      <c r="I5" s="13" t="s">
        <v>575</v>
      </c>
      <c r="J5" s="30" t="s">
        <v>576</v>
      </c>
      <c r="K5" s="13" t="s">
        <v>577</v>
      </c>
      <c r="L5" s="30" t="s">
        <v>578</v>
      </c>
      <c r="M5" s="13" t="s">
        <v>579</v>
      </c>
      <c r="N5" s="30" t="s">
        <v>580</v>
      </c>
      <c r="O5" s="31" t="s">
        <v>571</v>
      </c>
      <c r="P5" s="34" t="s">
        <v>258</v>
      </c>
      <c r="Q5" s="34" t="s">
        <v>257</v>
      </c>
      <c r="R5" s="34" t="s">
        <v>244</v>
      </c>
      <c r="S5" s="30" t="s">
        <v>581</v>
      </c>
    </row>
    <row r="6" spans="1:20" ht="33.75" x14ac:dyDescent="0.2">
      <c r="A6" s="30" t="s">
        <v>23</v>
      </c>
      <c r="B6" s="30" t="s">
        <v>582</v>
      </c>
      <c r="C6" s="13" t="s">
        <v>570</v>
      </c>
      <c r="D6" s="13" t="s">
        <v>583</v>
      </c>
      <c r="E6" s="31" t="s">
        <v>244</v>
      </c>
      <c r="F6" s="30" t="s">
        <v>584</v>
      </c>
      <c r="G6" s="13" t="s">
        <v>585</v>
      </c>
      <c r="H6" s="30" t="s">
        <v>586</v>
      </c>
      <c r="I6" s="13" t="s">
        <v>573</v>
      </c>
      <c r="J6" s="30" t="s">
        <v>587</v>
      </c>
      <c r="K6" s="13" t="s">
        <v>588</v>
      </c>
      <c r="L6" s="30" t="s">
        <v>589</v>
      </c>
      <c r="M6" s="13" t="s">
        <v>590</v>
      </c>
      <c r="N6" s="30" t="s">
        <v>591</v>
      </c>
      <c r="O6" s="31" t="s">
        <v>592</v>
      </c>
      <c r="P6" s="34" t="s">
        <v>257</v>
      </c>
      <c r="Q6" s="34" t="s">
        <v>257</v>
      </c>
      <c r="R6" s="34" t="s">
        <v>244</v>
      </c>
      <c r="S6" s="30" t="s">
        <v>593</v>
      </c>
    </row>
    <row r="7" spans="1:20" ht="33.75" x14ac:dyDescent="0.2">
      <c r="A7" s="30" t="s">
        <v>23</v>
      </c>
      <c r="B7" s="30" t="s">
        <v>594</v>
      </c>
      <c r="C7" s="13" t="s">
        <v>570</v>
      </c>
      <c r="D7" s="13" t="s">
        <v>595</v>
      </c>
      <c r="E7" s="31" t="s">
        <v>244</v>
      </c>
      <c r="F7" s="30" t="s">
        <v>596</v>
      </c>
      <c r="G7" s="13" t="s">
        <v>585</v>
      </c>
      <c r="H7" s="30" t="s">
        <v>597</v>
      </c>
      <c r="I7" s="13" t="s">
        <v>588</v>
      </c>
      <c r="J7" s="30" t="s">
        <v>598</v>
      </c>
      <c r="K7" s="13" t="s">
        <v>599</v>
      </c>
      <c r="L7" s="30" t="s">
        <v>600</v>
      </c>
      <c r="M7" s="13" t="s">
        <v>590</v>
      </c>
      <c r="N7" s="30" t="s">
        <v>601</v>
      </c>
      <c r="O7" s="31" t="s">
        <v>592</v>
      </c>
      <c r="P7" s="34" t="s">
        <v>257</v>
      </c>
      <c r="Q7" s="34" t="s">
        <v>257</v>
      </c>
      <c r="R7" s="34" t="s">
        <v>244</v>
      </c>
      <c r="S7" s="30" t="s">
        <v>602</v>
      </c>
    </row>
    <row r="8" spans="1:20" ht="45" x14ac:dyDescent="0.2">
      <c r="A8" s="30" t="s">
        <v>23</v>
      </c>
      <c r="B8" s="30" t="s">
        <v>603</v>
      </c>
      <c r="C8" s="13" t="s">
        <v>570</v>
      </c>
      <c r="D8" s="13" t="s">
        <v>604</v>
      </c>
      <c r="E8" s="31" t="s">
        <v>244</v>
      </c>
      <c r="F8" s="30" t="s">
        <v>605</v>
      </c>
      <c r="G8" s="13" t="s">
        <v>585</v>
      </c>
      <c r="H8" s="30" t="s">
        <v>606</v>
      </c>
      <c r="I8" s="13" t="s">
        <v>599</v>
      </c>
      <c r="J8" s="30" t="s">
        <v>607</v>
      </c>
      <c r="K8" s="13" t="s">
        <v>608</v>
      </c>
      <c r="L8" s="30" t="s">
        <v>609</v>
      </c>
      <c r="M8" s="13" t="s">
        <v>590</v>
      </c>
      <c r="N8" s="30" t="s">
        <v>610</v>
      </c>
      <c r="O8" s="31" t="s">
        <v>592</v>
      </c>
      <c r="P8" s="34" t="s">
        <v>257</v>
      </c>
      <c r="Q8" s="34" t="s">
        <v>257</v>
      </c>
      <c r="R8" s="34" t="s">
        <v>244</v>
      </c>
      <c r="S8" s="30" t="s">
        <v>611</v>
      </c>
    </row>
    <row r="9" spans="1:20" ht="78.75" x14ac:dyDescent="0.2">
      <c r="A9" s="30" t="s">
        <v>24</v>
      </c>
      <c r="B9" s="30" t="s">
        <v>612</v>
      </c>
      <c r="C9" s="13" t="s">
        <v>570</v>
      </c>
      <c r="D9" s="13" t="s">
        <v>613</v>
      </c>
      <c r="E9" s="31" t="s">
        <v>244</v>
      </c>
      <c r="F9" s="30" t="s">
        <v>614</v>
      </c>
      <c r="G9" s="13" t="s">
        <v>573</v>
      </c>
      <c r="H9" s="30" t="s">
        <v>615</v>
      </c>
      <c r="I9" s="13" t="s">
        <v>588</v>
      </c>
      <c r="J9" s="30" t="s">
        <v>616</v>
      </c>
      <c r="K9" s="13" t="s">
        <v>575</v>
      </c>
      <c r="L9" s="30" t="s">
        <v>617</v>
      </c>
      <c r="M9" s="13" t="s">
        <v>618</v>
      </c>
      <c r="N9" s="30" t="s">
        <v>619</v>
      </c>
      <c r="O9" s="31" t="s">
        <v>604</v>
      </c>
      <c r="P9" s="34" t="s">
        <v>257</v>
      </c>
      <c r="Q9" s="34" t="s">
        <v>257</v>
      </c>
      <c r="R9" s="34" t="s">
        <v>244</v>
      </c>
      <c r="S9" s="30" t="s">
        <v>620</v>
      </c>
    </row>
    <row r="10" spans="1:20" ht="56.25" x14ac:dyDescent="0.2">
      <c r="A10" s="30" t="s">
        <v>25</v>
      </c>
      <c r="B10" s="30" t="s">
        <v>621</v>
      </c>
      <c r="C10" s="13" t="s">
        <v>570</v>
      </c>
      <c r="D10" s="13" t="s">
        <v>571</v>
      </c>
      <c r="E10" s="31" t="s">
        <v>244</v>
      </c>
      <c r="F10" s="30" t="s">
        <v>622</v>
      </c>
      <c r="G10" s="13" t="s">
        <v>592</v>
      </c>
      <c r="H10" s="30" t="s">
        <v>623</v>
      </c>
      <c r="I10" s="13" t="s">
        <v>624</v>
      </c>
      <c r="J10" s="30" t="s">
        <v>625</v>
      </c>
      <c r="K10" s="13" t="s">
        <v>624</v>
      </c>
      <c r="L10" s="30" t="s">
        <v>626</v>
      </c>
      <c r="M10" s="13" t="s">
        <v>627</v>
      </c>
      <c r="N10" s="30" t="s">
        <v>628</v>
      </c>
      <c r="O10" s="31" t="s">
        <v>629</v>
      </c>
      <c r="P10" s="34" t="s">
        <v>257</v>
      </c>
      <c r="Q10" s="34" t="s">
        <v>258</v>
      </c>
      <c r="R10" s="34" t="s">
        <v>244</v>
      </c>
      <c r="S10" s="30" t="s">
        <v>630</v>
      </c>
    </row>
    <row r="11" spans="1:20" ht="78.75" x14ac:dyDescent="0.2">
      <c r="A11" s="30" t="s">
        <v>26</v>
      </c>
      <c r="B11" s="30" t="s">
        <v>631</v>
      </c>
      <c r="C11" s="13" t="s">
        <v>570</v>
      </c>
      <c r="D11" s="13" t="s">
        <v>571</v>
      </c>
      <c r="E11" s="31" t="s">
        <v>244</v>
      </c>
      <c r="F11" s="30" t="s">
        <v>632</v>
      </c>
      <c r="G11" s="13" t="s">
        <v>618</v>
      </c>
      <c r="H11" s="30" t="s">
        <v>633</v>
      </c>
      <c r="I11" s="13" t="s">
        <v>592</v>
      </c>
      <c r="J11" s="30" t="s">
        <v>634</v>
      </c>
      <c r="K11" s="13" t="s">
        <v>595</v>
      </c>
      <c r="L11" s="30" t="s">
        <v>635</v>
      </c>
      <c r="M11" s="13" t="s">
        <v>627</v>
      </c>
      <c r="N11" s="30" t="s">
        <v>636</v>
      </c>
      <c r="O11" s="31" t="s">
        <v>629</v>
      </c>
      <c r="P11" s="34" t="s">
        <v>257</v>
      </c>
      <c r="Q11" s="34" t="s">
        <v>257</v>
      </c>
      <c r="R11" s="34" t="s">
        <v>244</v>
      </c>
      <c r="S11" s="30" t="s">
        <v>637</v>
      </c>
    </row>
    <row r="12" spans="1:20" ht="101.25" x14ac:dyDescent="0.2">
      <c r="A12" s="30" t="s">
        <v>26</v>
      </c>
      <c r="B12" s="34" t="s">
        <v>638</v>
      </c>
      <c r="C12" s="13" t="s">
        <v>570</v>
      </c>
      <c r="D12" s="13" t="s">
        <v>571</v>
      </c>
      <c r="E12" s="31" t="s">
        <v>244</v>
      </c>
      <c r="F12" s="30" t="s">
        <v>639</v>
      </c>
      <c r="G12" s="13" t="s">
        <v>618</v>
      </c>
      <c r="H12" s="30" t="s">
        <v>640</v>
      </c>
      <c r="I12" s="13" t="s">
        <v>592</v>
      </c>
      <c r="J12" s="30" t="s">
        <v>641</v>
      </c>
      <c r="K12" s="13" t="s">
        <v>595</v>
      </c>
      <c r="L12" s="30" t="s">
        <v>642</v>
      </c>
      <c r="M12" s="13" t="s">
        <v>627</v>
      </c>
      <c r="N12" s="30" t="s">
        <v>643</v>
      </c>
      <c r="O12" s="31" t="s">
        <v>629</v>
      </c>
      <c r="P12" s="34" t="s">
        <v>257</v>
      </c>
      <c r="Q12" s="34" t="s">
        <v>257</v>
      </c>
      <c r="R12" s="34" t="s">
        <v>244</v>
      </c>
      <c r="S12" s="30" t="s">
        <v>644</v>
      </c>
    </row>
    <row r="13" spans="1:20" ht="90" x14ac:dyDescent="0.2">
      <c r="A13" s="30" t="s">
        <v>26</v>
      </c>
      <c r="B13" s="34" t="s">
        <v>645</v>
      </c>
      <c r="C13" s="13" t="s">
        <v>570</v>
      </c>
      <c r="D13" s="13" t="s">
        <v>571</v>
      </c>
      <c r="E13" s="31" t="s">
        <v>244</v>
      </c>
      <c r="F13" s="30" t="s">
        <v>646</v>
      </c>
      <c r="G13" s="13" t="s">
        <v>618</v>
      </c>
      <c r="H13" s="30" t="s">
        <v>647</v>
      </c>
      <c r="I13" s="13" t="s">
        <v>592</v>
      </c>
      <c r="J13" s="30" t="s">
        <v>648</v>
      </c>
      <c r="K13" s="13" t="s">
        <v>595</v>
      </c>
      <c r="L13" s="30" t="s">
        <v>649</v>
      </c>
      <c r="M13" s="13" t="s">
        <v>627</v>
      </c>
      <c r="N13" s="30" t="s">
        <v>650</v>
      </c>
      <c r="O13" s="31" t="s">
        <v>629</v>
      </c>
      <c r="P13" s="34" t="s">
        <v>257</v>
      </c>
      <c r="Q13" s="34" t="s">
        <v>257</v>
      </c>
      <c r="R13" s="34" t="s">
        <v>244</v>
      </c>
      <c r="S13" s="30" t="s">
        <v>651</v>
      </c>
    </row>
    <row r="14" spans="1:20" ht="33.75" x14ac:dyDescent="0.2">
      <c r="A14" s="30" t="s">
        <v>27</v>
      </c>
      <c r="B14" s="34" t="s">
        <v>652</v>
      </c>
      <c r="C14" s="13" t="s">
        <v>570</v>
      </c>
      <c r="D14" s="13" t="s">
        <v>571</v>
      </c>
      <c r="E14" s="31" t="s">
        <v>244</v>
      </c>
      <c r="F14" s="34" t="s">
        <v>653</v>
      </c>
      <c r="G14" s="31" t="s">
        <v>575</v>
      </c>
      <c r="H14" s="34" t="s">
        <v>654</v>
      </c>
      <c r="I14" s="31" t="s">
        <v>577</v>
      </c>
      <c r="J14" s="34" t="s">
        <v>655</v>
      </c>
      <c r="K14" s="31" t="s">
        <v>618</v>
      </c>
      <c r="L14" s="34" t="s">
        <v>656</v>
      </c>
      <c r="M14" s="31" t="s">
        <v>592</v>
      </c>
      <c r="N14" s="34" t="s">
        <v>657</v>
      </c>
      <c r="O14" s="31" t="s">
        <v>629</v>
      </c>
      <c r="P14" s="34" t="s">
        <v>257</v>
      </c>
      <c r="Q14" s="34" t="s">
        <v>257</v>
      </c>
      <c r="R14" s="34" t="s">
        <v>244</v>
      </c>
      <c r="S14" s="30" t="s">
        <v>658</v>
      </c>
    </row>
    <row r="15" spans="1:20" ht="45" x14ac:dyDescent="0.2">
      <c r="A15" s="46" t="s">
        <v>8</v>
      </c>
      <c r="B15" s="54" t="s">
        <v>659</v>
      </c>
      <c r="C15" s="13" t="s">
        <v>672</v>
      </c>
      <c r="D15" s="33">
        <v>42369</v>
      </c>
      <c r="E15" s="31" t="s">
        <v>244</v>
      </c>
    </row>
    <row r="16" spans="1:20" ht="67.5" x14ac:dyDescent="0.2">
      <c r="A16" s="46" t="s">
        <v>9</v>
      </c>
      <c r="B16" s="54" t="s">
        <v>660</v>
      </c>
      <c r="C16" s="13" t="s">
        <v>672</v>
      </c>
      <c r="D16" s="33">
        <v>42359</v>
      </c>
      <c r="E16" s="31" t="s">
        <v>244</v>
      </c>
    </row>
    <row r="17" spans="1:19" ht="33.75" x14ac:dyDescent="0.2">
      <c r="A17" s="46" t="s">
        <v>11</v>
      </c>
      <c r="B17" s="54" t="s">
        <v>661</v>
      </c>
      <c r="C17" s="13" t="s">
        <v>672</v>
      </c>
      <c r="D17" s="33">
        <v>42246</v>
      </c>
      <c r="E17" s="31" t="s">
        <v>245</v>
      </c>
      <c r="F17" s="34"/>
      <c r="G17" s="31"/>
      <c r="H17" s="34"/>
      <c r="I17" s="31"/>
      <c r="J17" s="34"/>
      <c r="K17" s="31"/>
      <c r="L17" s="34"/>
      <c r="M17" s="31"/>
      <c r="N17" s="34"/>
      <c r="S17" s="34"/>
    </row>
    <row r="18" spans="1:19" ht="33.75" x14ac:dyDescent="0.2">
      <c r="A18" s="46" t="s">
        <v>12</v>
      </c>
      <c r="B18" s="54" t="s">
        <v>662</v>
      </c>
      <c r="C18" s="13" t="s">
        <v>672</v>
      </c>
      <c r="D18" s="33">
        <v>42369</v>
      </c>
      <c r="E18" s="31" t="s">
        <v>245</v>
      </c>
      <c r="F18" s="34"/>
      <c r="G18" s="31"/>
      <c r="H18" s="34"/>
      <c r="I18" s="31"/>
      <c r="J18" s="34"/>
      <c r="K18" s="31"/>
      <c r="L18" s="34"/>
      <c r="M18" s="31"/>
      <c r="N18" s="34"/>
      <c r="S18" s="34"/>
    </row>
    <row r="19" spans="1:19" ht="22.5" x14ac:dyDescent="0.2">
      <c r="A19" s="46" t="s">
        <v>14</v>
      </c>
      <c r="B19" s="54" t="s">
        <v>663</v>
      </c>
      <c r="C19" s="13" t="s">
        <v>672</v>
      </c>
      <c r="D19" s="33">
        <v>42359</v>
      </c>
      <c r="E19" s="31" t="s">
        <v>245</v>
      </c>
      <c r="F19" s="34"/>
      <c r="G19" s="31"/>
      <c r="H19" s="34"/>
      <c r="I19" s="31"/>
      <c r="J19" s="34"/>
      <c r="K19" s="31"/>
      <c r="L19" s="34"/>
      <c r="M19" s="31"/>
      <c r="N19" s="34"/>
      <c r="S19" s="34"/>
    </row>
    <row r="20" spans="1:19" ht="45" x14ac:dyDescent="0.2">
      <c r="A20" s="46" t="s">
        <v>16</v>
      </c>
      <c r="B20" s="54" t="s">
        <v>664</v>
      </c>
      <c r="C20" s="13" t="s">
        <v>672</v>
      </c>
      <c r="D20" s="33">
        <v>42216</v>
      </c>
      <c r="E20" s="31" t="s">
        <v>245</v>
      </c>
      <c r="F20" s="34"/>
      <c r="G20" s="31"/>
      <c r="H20" s="34"/>
      <c r="I20" s="31"/>
      <c r="J20" s="34"/>
      <c r="K20" s="31"/>
      <c r="L20" s="34"/>
      <c r="M20" s="31"/>
      <c r="N20" s="34"/>
      <c r="S20" s="34"/>
    </row>
    <row r="21" spans="1:19" ht="33.75" x14ac:dyDescent="0.2">
      <c r="A21" s="46" t="s">
        <v>17</v>
      </c>
      <c r="B21" s="54" t="s">
        <v>665</v>
      </c>
      <c r="C21" s="13" t="s">
        <v>672</v>
      </c>
      <c r="D21" s="33">
        <v>42200</v>
      </c>
      <c r="E21" s="31" t="s">
        <v>245</v>
      </c>
      <c r="F21" s="34"/>
      <c r="G21" s="31"/>
      <c r="H21" s="34"/>
      <c r="I21" s="31"/>
      <c r="J21" s="34"/>
      <c r="K21" s="31"/>
      <c r="L21" s="34"/>
      <c r="M21" s="31"/>
      <c r="N21" s="34"/>
      <c r="S21" s="34"/>
    </row>
    <row r="22" spans="1:19" ht="22.5" x14ac:dyDescent="0.2">
      <c r="A22" s="46" t="s">
        <v>18</v>
      </c>
      <c r="B22" s="54" t="s">
        <v>666</v>
      </c>
      <c r="C22" s="13" t="s">
        <v>672</v>
      </c>
      <c r="D22" s="33">
        <v>42200</v>
      </c>
      <c r="E22" s="31" t="s">
        <v>245</v>
      </c>
      <c r="F22" s="34"/>
      <c r="G22" s="31"/>
      <c r="H22" s="34"/>
      <c r="I22" s="31"/>
      <c r="J22" s="34"/>
      <c r="K22" s="31"/>
      <c r="L22" s="34"/>
      <c r="M22" s="31"/>
      <c r="N22" s="34"/>
      <c r="S22" s="34"/>
    </row>
    <row r="23" spans="1:19" x14ac:dyDescent="0.2">
      <c r="A23" s="46" t="s">
        <v>19</v>
      </c>
      <c r="B23" s="54" t="s">
        <v>667</v>
      </c>
      <c r="C23" s="13" t="s">
        <v>672</v>
      </c>
      <c r="D23" s="33">
        <v>42338</v>
      </c>
      <c r="E23" s="31" t="s">
        <v>245</v>
      </c>
      <c r="F23" s="34"/>
      <c r="G23" s="31"/>
      <c r="H23" s="34"/>
      <c r="I23" s="31"/>
      <c r="J23" s="34"/>
      <c r="K23" s="31"/>
      <c r="L23" s="34"/>
      <c r="M23" s="31"/>
      <c r="N23" s="34"/>
      <c r="S23" s="34"/>
    </row>
    <row r="24" spans="1:19" ht="22.5" x14ac:dyDescent="0.2">
      <c r="A24" s="46" t="s">
        <v>20</v>
      </c>
      <c r="B24" s="54" t="s">
        <v>668</v>
      </c>
      <c r="C24" s="13" t="s">
        <v>672</v>
      </c>
      <c r="D24" s="33">
        <v>42185</v>
      </c>
      <c r="E24" s="31" t="s">
        <v>245</v>
      </c>
      <c r="F24" s="34"/>
      <c r="G24" s="31"/>
      <c r="H24" s="34"/>
      <c r="I24" s="31"/>
      <c r="J24" s="34"/>
      <c r="K24" s="31"/>
      <c r="L24" s="34"/>
      <c r="M24" s="31"/>
      <c r="N24" s="34"/>
      <c r="S24" s="34"/>
    </row>
    <row r="25" spans="1:19" ht="33.75" x14ac:dyDescent="0.2">
      <c r="A25" s="46" t="s">
        <v>21</v>
      </c>
      <c r="B25" s="54" t="s">
        <v>669</v>
      </c>
      <c r="C25" s="13" t="s">
        <v>672</v>
      </c>
      <c r="D25" s="33">
        <v>42369</v>
      </c>
      <c r="E25" s="31" t="s">
        <v>245</v>
      </c>
      <c r="F25" s="34"/>
      <c r="G25" s="31"/>
      <c r="H25" s="34"/>
      <c r="I25" s="31"/>
      <c r="J25" s="34"/>
      <c r="K25" s="31"/>
      <c r="L25" s="34"/>
      <c r="M25" s="31"/>
      <c r="N25" s="34"/>
      <c r="S25" s="34"/>
    </row>
    <row r="26" spans="1:19" ht="22.5" x14ac:dyDescent="0.2">
      <c r="A26" s="46" t="s">
        <v>13</v>
      </c>
      <c r="B26" s="54" t="s">
        <v>670</v>
      </c>
      <c r="C26" s="13" t="s">
        <v>672</v>
      </c>
      <c r="D26" s="33">
        <v>42369</v>
      </c>
      <c r="E26" s="31" t="s">
        <v>244</v>
      </c>
      <c r="F26" s="34"/>
      <c r="G26" s="31"/>
      <c r="H26" s="34"/>
      <c r="I26" s="31"/>
      <c r="J26" s="34"/>
      <c r="K26" s="31"/>
      <c r="L26" s="34"/>
      <c r="M26" s="31"/>
      <c r="N26" s="34"/>
      <c r="S26" s="34"/>
    </row>
    <row r="27" spans="1:19" ht="22.5" x14ac:dyDescent="0.2">
      <c r="A27" s="46" t="s">
        <v>15</v>
      </c>
      <c r="B27" s="55" t="s">
        <v>671</v>
      </c>
      <c r="C27" s="13" t="s">
        <v>672</v>
      </c>
      <c r="D27" s="33">
        <v>42338</v>
      </c>
      <c r="E27" s="31" t="s">
        <v>245</v>
      </c>
      <c r="F27" s="34"/>
      <c r="G27" s="31"/>
      <c r="H27" s="34"/>
      <c r="I27" s="31"/>
      <c r="J27" s="34"/>
      <c r="K27" s="31"/>
      <c r="L27" s="34"/>
      <c r="M27" s="31"/>
      <c r="N27" s="34"/>
      <c r="S27" s="34"/>
    </row>
    <row r="28" spans="1:19" x14ac:dyDescent="0.2">
      <c r="A28" s="30"/>
      <c r="B28" s="34"/>
      <c r="C28" s="31"/>
      <c r="D28" s="31"/>
      <c r="F28" s="34"/>
      <c r="G28" s="31"/>
      <c r="H28" s="34"/>
      <c r="I28" s="31"/>
      <c r="J28" s="34"/>
      <c r="K28" s="31"/>
      <c r="L28" s="34"/>
      <c r="M28" s="31"/>
      <c r="N28" s="34"/>
      <c r="S28" s="34"/>
    </row>
    <row r="29" spans="1:19" x14ac:dyDescent="0.2">
      <c r="A29" s="30"/>
      <c r="B29" s="34"/>
      <c r="C29" s="31"/>
      <c r="D29" s="31"/>
      <c r="F29" s="34"/>
      <c r="G29" s="31"/>
      <c r="H29" s="34"/>
      <c r="I29" s="31"/>
      <c r="J29" s="34"/>
      <c r="K29" s="31"/>
      <c r="L29" s="34"/>
      <c r="M29" s="31"/>
      <c r="N29" s="34"/>
      <c r="S29" s="34"/>
    </row>
    <row r="30" spans="1:19" x14ac:dyDescent="0.2">
      <c r="A30" s="30"/>
      <c r="B30" s="34"/>
      <c r="C30" s="31"/>
      <c r="D30" s="31"/>
      <c r="F30" s="34"/>
      <c r="G30" s="31"/>
      <c r="H30" s="34"/>
      <c r="I30" s="31"/>
      <c r="J30" s="34"/>
      <c r="K30" s="31"/>
      <c r="L30" s="34"/>
      <c r="M30" s="31"/>
      <c r="N30" s="34"/>
      <c r="S30" s="34"/>
    </row>
    <row r="31" spans="1:19" x14ac:dyDescent="0.2">
      <c r="A31" s="30"/>
      <c r="B31" s="34"/>
      <c r="C31" s="31"/>
      <c r="D31" s="31"/>
      <c r="F31" s="34"/>
      <c r="G31" s="31"/>
      <c r="H31" s="34"/>
      <c r="I31" s="31"/>
      <c r="J31" s="34"/>
      <c r="K31" s="31"/>
      <c r="L31" s="34"/>
      <c r="M31" s="31"/>
      <c r="N31" s="34"/>
      <c r="S31" s="34"/>
    </row>
    <row r="32" spans="1:19" x14ac:dyDescent="0.2">
      <c r="A32" s="30"/>
      <c r="B32" s="34"/>
      <c r="C32" s="31"/>
      <c r="D32" s="31"/>
      <c r="F32" s="34"/>
      <c r="G32" s="31"/>
      <c r="H32" s="34"/>
      <c r="I32" s="31"/>
      <c r="J32" s="34"/>
      <c r="K32" s="31"/>
      <c r="L32" s="34"/>
      <c r="M32" s="31"/>
      <c r="N32" s="34"/>
      <c r="S32" s="34"/>
    </row>
    <row r="33" spans="1:19" x14ac:dyDescent="0.2">
      <c r="A33" s="30"/>
      <c r="B33" s="34"/>
      <c r="C33" s="31"/>
      <c r="D33" s="31"/>
      <c r="F33" s="34"/>
      <c r="G33" s="31"/>
      <c r="H33" s="34"/>
      <c r="I33" s="31"/>
      <c r="J33" s="34"/>
      <c r="K33" s="31"/>
      <c r="L33" s="34"/>
      <c r="M33" s="31"/>
      <c r="N33" s="34"/>
      <c r="S33" s="34"/>
    </row>
    <row r="34" spans="1:19" x14ac:dyDescent="0.2">
      <c r="A34" s="30"/>
      <c r="B34" s="34"/>
      <c r="C34" s="31"/>
      <c r="D34" s="31"/>
      <c r="F34" s="34"/>
      <c r="G34" s="31"/>
      <c r="H34" s="34"/>
      <c r="I34" s="31"/>
      <c r="J34" s="34"/>
      <c r="K34" s="31"/>
      <c r="L34" s="34"/>
      <c r="M34" s="31"/>
      <c r="N34" s="34"/>
      <c r="S34" s="34"/>
    </row>
    <row r="35" spans="1:19" x14ac:dyDescent="0.2">
      <c r="A35" s="30"/>
      <c r="B35" s="34"/>
      <c r="C35" s="31"/>
      <c r="D35" s="31"/>
      <c r="F35" s="34"/>
      <c r="G35" s="31"/>
      <c r="H35" s="34"/>
      <c r="I35" s="31"/>
      <c r="J35" s="34"/>
      <c r="K35" s="31"/>
      <c r="L35" s="34"/>
      <c r="M35" s="31"/>
      <c r="N35" s="34"/>
      <c r="S35" s="34"/>
    </row>
    <row r="36" spans="1:19" x14ac:dyDescent="0.2">
      <c r="A36" s="30"/>
      <c r="B36" s="34"/>
      <c r="C36" s="31"/>
      <c r="D36" s="31"/>
      <c r="F36" s="34"/>
      <c r="G36" s="31"/>
      <c r="H36" s="34"/>
      <c r="I36" s="31"/>
      <c r="J36" s="34"/>
      <c r="K36" s="31"/>
      <c r="L36" s="34"/>
      <c r="M36" s="31"/>
      <c r="N36" s="34"/>
      <c r="S36" s="34"/>
    </row>
    <row r="37" spans="1:19" x14ac:dyDescent="0.2">
      <c r="A37" s="30"/>
      <c r="B37" s="34"/>
      <c r="C37" s="31"/>
      <c r="D37" s="31"/>
      <c r="F37" s="34"/>
      <c r="G37" s="31"/>
      <c r="H37" s="34"/>
      <c r="I37" s="31"/>
      <c r="J37" s="34"/>
      <c r="K37" s="31"/>
      <c r="L37" s="34"/>
      <c r="M37" s="31"/>
      <c r="N37" s="34"/>
      <c r="S37" s="34"/>
    </row>
    <row r="38" spans="1:19" x14ac:dyDescent="0.2">
      <c r="A38" s="30"/>
      <c r="B38" s="34"/>
      <c r="C38" s="31"/>
      <c r="D38" s="31"/>
      <c r="F38" s="34"/>
      <c r="G38" s="31"/>
      <c r="H38" s="34"/>
      <c r="I38" s="31"/>
      <c r="J38" s="34"/>
      <c r="K38" s="31"/>
      <c r="L38" s="34"/>
      <c r="M38" s="31"/>
      <c r="N38" s="34"/>
      <c r="S38" s="34"/>
    </row>
    <row r="39" spans="1:19" x14ac:dyDescent="0.2">
      <c r="A39" s="30"/>
      <c r="B39" s="34"/>
      <c r="C39" s="31"/>
      <c r="D39" s="31"/>
      <c r="F39" s="34"/>
      <c r="G39" s="31"/>
      <c r="H39" s="34"/>
      <c r="I39" s="31"/>
      <c r="J39" s="34"/>
      <c r="K39" s="31"/>
      <c r="L39" s="34"/>
      <c r="M39" s="31"/>
      <c r="N39" s="34"/>
      <c r="S39" s="34"/>
    </row>
    <row r="40" spans="1:19" x14ac:dyDescent="0.2">
      <c r="A40" s="30"/>
      <c r="B40" s="34"/>
      <c r="C40" s="31"/>
      <c r="D40" s="31"/>
      <c r="F40" s="34"/>
      <c r="G40" s="31"/>
      <c r="H40" s="34"/>
      <c r="I40" s="31"/>
      <c r="J40" s="34"/>
      <c r="K40" s="31"/>
      <c r="L40" s="34"/>
      <c r="M40" s="31"/>
      <c r="N40" s="34"/>
      <c r="S40" s="34"/>
    </row>
    <row r="41" spans="1:19" x14ac:dyDescent="0.2">
      <c r="A41" s="30"/>
      <c r="B41" s="34"/>
      <c r="C41" s="31"/>
      <c r="D41" s="31"/>
      <c r="F41" s="34"/>
      <c r="G41" s="31"/>
      <c r="H41" s="34"/>
      <c r="I41" s="31"/>
      <c r="J41" s="34"/>
      <c r="K41" s="31"/>
      <c r="L41" s="34"/>
      <c r="M41" s="31"/>
      <c r="N41" s="34"/>
      <c r="S41" s="34"/>
    </row>
    <row r="42" spans="1:19" x14ac:dyDescent="0.2">
      <c r="A42" s="30"/>
      <c r="B42" s="34"/>
      <c r="C42" s="31"/>
      <c r="D42" s="31"/>
      <c r="F42" s="34"/>
      <c r="G42" s="31"/>
      <c r="H42" s="34"/>
      <c r="I42" s="31"/>
      <c r="J42" s="34"/>
      <c r="K42" s="31"/>
      <c r="L42" s="34"/>
      <c r="M42" s="31"/>
      <c r="N42" s="34"/>
      <c r="S42" s="34"/>
    </row>
    <row r="43" spans="1:19" x14ac:dyDescent="0.2">
      <c r="A43" s="30"/>
      <c r="B43" s="34"/>
      <c r="C43" s="31"/>
      <c r="D43" s="31"/>
      <c r="F43" s="34"/>
      <c r="G43" s="31"/>
      <c r="H43" s="34"/>
      <c r="I43" s="31"/>
      <c r="J43" s="34"/>
      <c r="K43" s="31"/>
      <c r="L43" s="34"/>
      <c r="M43" s="31"/>
      <c r="N43" s="34"/>
      <c r="S43" s="34"/>
    </row>
    <row r="44" spans="1:19" x14ac:dyDescent="0.2">
      <c r="A44" s="30"/>
      <c r="B44" s="34"/>
      <c r="C44" s="31"/>
      <c r="D44" s="31"/>
      <c r="F44" s="34"/>
      <c r="G44" s="31"/>
      <c r="H44" s="34"/>
      <c r="I44" s="31"/>
      <c r="J44" s="34"/>
      <c r="K44" s="31"/>
      <c r="L44" s="34"/>
      <c r="M44" s="31"/>
      <c r="N44" s="34"/>
      <c r="S44" s="34"/>
    </row>
    <row r="45" spans="1:19" x14ac:dyDescent="0.2">
      <c r="A45" s="30"/>
      <c r="B45" s="34"/>
      <c r="C45" s="31"/>
      <c r="D45" s="31"/>
      <c r="F45" s="34"/>
      <c r="G45" s="31"/>
      <c r="H45" s="34"/>
      <c r="I45" s="31"/>
      <c r="J45" s="34"/>
      <c r="K45" s="31"/>
      <c r="L45" s="34"/>
      <c r="M45" s="31"/>
      <c r="N45" s="34"/>
      <c r="S45" s="34"/>
    </row>
    <row r="46" spans="1:19" x14ac:dyDescent="0.2">
      <c r="A46" s="30"/>
      <c r="B46" s="34"/>
      <c r="C46" s="31"/>
      <c r="D46" s="31"/>
      <c r="F46" s="34"/>
      <c r="G46" s="31"/>
      <c r="H46" s="34"/>
      <c r="I46" s="31"/>
      <c r="J46" s="34"/>
      <c r="K46" s="31"/>
      <c r="L46" s="34"/>
      <c r="M46" s="31"/>
      <c r="N46" s="34"/>
      <c r="S46" s="34"/>
    </row>
    <row r="47" spans="1:19" x14ac:dyDescent="0.2">
      <c r="A47" s="30"/>
      <c r="B47" s="34"/>
      <c r="C47" s="31"/>
      <c r="D47" s="31"/>
      <c r="F47" s="34"/>
      <c r="G47" s="31"/>
      <c r="H47" s="34"/>
      <c r="I47" s="31"/>
      <c r="J47" s="34"/>
      <c r="K47" s="31"/>
      <c r="L47" s="34"/>
      <c r="M47" s="31"/>
      <c r="N47" s="34"/>
      <c r="S47" s="34"/>
    </row>
    <row r="48" spans="1:19" x14ac:dyDescent="0.2">
      <c r="A48" s="30"/>
      <c r="B48" s="34"/>
      <c r="C48" s="31"/>
      <c r="D48" s="31"/>
      <c r="F48" s="34"/>
      <c r="G48" s="31"/>
      <c r="H48" s="34"/>
      <c r="I48" s="31"/>
      <c r="J48" s="34"/>
      <c r="K48" s="31"/>
      <c r="L48" s="34"/>
      <c r="M48" s="31"/>
      <c r="N48" s="34"/>
      <c r="S48" s="34"/>
    </row>
    <row r="49" spans="1:19" x14ac:dyDescent="0.2">
      <c r="A49" s="30"/>
      <c r="B49" s="34"/>
      <c r="C49" s="31"/>
      <c r="D49" s="31"/>
      <c r="F49" s="34"/>
      <c r="G49" s="31"/>
      <c r="H49" s="34"/>
      <c r="I49" s="31"/>
      <c r="J49" s="34"/>
      <c r="K49" s="31"/>
      <c r="L49" s="34"/>
      <c r="M49" s="31"/>
      <c r="N49" s="34"/>
      <c r="S49" s="34"/>
    </row>
    <row r="50" spans="1:19" x14ac:dyDescent="0.2">
      <c r="A50" s="30"/>
      <c r="B50" s="34"/>
      <c r="C50" s="31"/>
      <c r="D50" s="31"/>
      <c r="F50" s="34"/>
      <c r="G50" s="31"/>
      <c r="H50" s="34"/>
      <c r="I50" s="31"/>
      <c r="J50" s="34"/>
      <c r="K50" s="31"/>
      <c r="L50" s="34"/>
      <c r="M50" s="31"/>
      <c r="N50" s="34"/>
      <c r="S50" s="34"/>
    </row>
    <row r="51" spans="1:19" x14ac:dyDescent="0.2">
      <c r="A51" s="30"/>
      <c r="B51" s="34"/>
      <c r="C51" s="31"/>
      <c r="D51" s="31"/>
      <c r="F51" s="34"/>
      <c r="G51" s="31"/>
      <c r="H51" s="34"/>
      <c r="I51" s="31"/>
      <c r="J51" s="34"/>
      <c r="K51" s="31"/>
      <c r="L51" s="34"/>
      <c r="M51" s="31"/>
      <c r="N51" s="34"/>
      <c r="S51" s="34"/>
    </row>
    <row r="52" spans="1:19" x14ac:dyDescent="0.2">
      <c r="A52" s="30"/>
      <c r="B52" s="34"/>
      <c r="C52" s="31"/>
      <c r="D52" s="31"/>
      <c r="F52" s="34"/>
      <c r="G52" s="31"/>
      <c r="H52" s="34"/>
      <c r="I52" s="31"/>
      <c r="J52" s="34"/>
      <c r="K52" s="31"/>
      <c r="L52" s="34"/>
      <c r="M52" s="31"/>
      <c r="N52" s="34"/>
      <c r="S52" s="34"/>
    </row>
    <row r="53" spans="1:19" x14ac:dyDescent="0.2">
      <c r="A53" s="30"/>
      <c r="B53" s="34"/>
      <c r="C53" s="31"/>
      <c r="D53" s="31"/>
      <c r="F53" s="34"/>
      <c r="G53" s="31"/>
      <c r="H53" s="34"/>
      <c r="I53" s="31"/>
      <c r="J53" s="34"/>
      <c r="K53" s="31"/>
      <c r="L53" s="34"/>
      <c r="M53" s="31"/>
      <c r="N53" s="34"/>
      <c r="S53" s="34"/>
    </row>
    <row r="54" spans="1:19" x14ac:dyDescent="0.2">
      <c r="A54" s="30"/>
      <c r="B54" s="34"/>
      <c r="C54" s="31"/>
      <c r="D54" s="31"/>
      <c r="F54" s="34"/>
      <c r="G54" s="31"/>
      <c r="H54" s="34"/>
      <c r="I54" s="31"/>
      <c r="J54" s="34"/>
      <c r="K54" s="31"/>
      <c r="L54" s="34"/>
      <c r="M54" s="31"/>
      <c r="N54" s="34"/>
      <c r="S54" s="34"/>
    </row>
    <row r="55" spans="1:19" x14ac:dyDescent="0.2">
      <c r="A55" s="30"/>
      <c r="B55" s="34"/>
      <c r="C55" s="31"/>
      <c r="D55" s="31"/>
      <c r="F55" s="34"/>
      <c r="G55" s="31"/>
      <c r="H55" s="34"/>
      <c r="I55" s="31"/>
      <c r="J55" s="34"/>
      <c r="K55" s="31"/>
      <c r="L55" s="34"/>
      <c r="M55" s="31"/>
      <c r="N55" s="34"/>
      <c r="S55" s="34"/>
    </row>
    <row r="56" spans="1:19" x14ac:dyDescent="0.2">
      <c r="A56" s="30"/>
      <c r="B56" s="34"/>
      <c r="C56" s="31"/>
      <c r="D56" s="31"/>
      <c r="F56" s="34"/>
      <c r="G56" s="31"/>
      <c r="H56" s="34"/>
      <c r="I56" s="31"/>
      <c r="J56" s="34"/>
      <c r="K56" s="31"/>
      <c r="L56" s="34"/>
      <c r="M56" s="31"/>
      <c r="N56" s="34"/>
      <c r="S56" s="34"/>
    </row>
    <row r="57" spans="1:19" x14ac:dyDescent="0.2">
      <c r="A57" s="30"/>
      <c r="B57" s="34"/>
      <c r="C57" s="31"/>
      <c r="D57" s="31"/>
      <c r="F57" s="34"/>
      <c r="G57" s="31"/>
      <c r="H57" s="34"/>
      <c r="I57" s="31"/>
      <c r="J57" s="34"/>
      <c r="K57" s="31"/>
      <c r="L57" s="34"/>
      <c r="M57" s="31"/>
      <c r="N57" s="34"/>
      <c r="S57" s="34"/>
    </row>
    <row r="58" spans="1:19" x14ac:dyDescent="0.2">
      <c r="A58" s="30"/>
      <c r="B58" s="34"/>
      <c r="C58" s="31"/>
      <c r="D58" s="31"/>
      <c r="F58" s="34"/>
      <c r="G58" s="31"/>
      <c r="H58" s="34"/>
      <c r="I58" s="31"/>
      <c r="J58" s="34"/>
      <c r="K58" s="31"/>
      <c r="L58" s="34"/>
      <c r="M58" s="31"/>
      <c r="N58" s="34"/>
      <c r="S58" s="34"/>
    </row>
    <row r="59" spans="1:19" x14ac:dyDescent="0.2">
      <c r="A59" s="30"/>
      <c r="B59" s="34"/>
      <c r="C59" s="31"/>
      <c r="D59" s="31"/>
      <c r="F59" s="34"/>
      <c r="G59" s="31"/>
      <c r="H59" s="34"/>
      <c r="I59" s="31"/>
      <c r="J59" s="34"/>
      <c r="K59" s="31"/>
      <c r="L59" s="34"/>
      <c r="M59" s="31"/>
      <c r="N59" s="34"/>
      <c r="S59" s="34"/>
    </row>
    <row r="60" spans="1:19" x14ac:dyDescent="0.2">
      <c r="A60" s="30"/>
      <c r="B60" s="34"/>
      <c r="C60" s="31"/>
      <c r="D60" s="31"/>
      <c r="F60" s="34"/>
      <c r="G60" s="31"/>
      <c r="H60" s="34"/>
      <c r="I60" s="31"/>
      <c r="J60" s="34"/>
      <c r="K60" s="31"/>
      <c r="L60" s="34"/>
      <c r="M60" s="31"/>
      <c r="N60" s="34"/>
      <c r="S60" s="34"/>
    </row>
    <row r="61" spans="1:19" x14ac:dyDescent="0.2">
      <c r="A61" s="30"/>
      <c r="B61" s="34"/>
      <c r="C61" s="31"/>
      <c r="D61" s="31"/>
      <c r="F61" s="34"/>
      <c r="G61" s="31"/>
      <c r="H61" s="34"/>
      <c r="I61" s="31"/>
      <c r="J61" s="34"/>
      <c r="K61" s="31"/>
      <c r="L61" s="34"/>
      <c r="M61" s="31"/>
      <c r="N61" s="34"/>
      <c r="S61" s="34"/>
    </row>
    <row r="62" spans="1:19" x14ac:dyDescent="0.2">
      <c r="A62" s="30"/>
      <c r="B62" s="34"/>
      <c r="C62" s="31"/>
      <c r="D62" s="31"/>
      <c r="F62" s="34"/>
      <c r="G62" s="31"/>
      <c r="H62" s="34"/>
      <c r="I62" s="31"/>
      <c r="J62" s="34"/>
      <c r="K62" s="31"/>
      <c r="L62" s="34"/>
      <c r="M62" s="31"/>
      <c r="N62" s="34"/>
      <c r="S62" s="34"/>
    </row>
    <row r="63" spans="1:19" x14ac:dyDescent="0.2">
      <c r="A63" s="30"/>
      <c r="B63" s="34"/>
      <c r="C63" s="31"/>
      <c r="D63" s="31"/>
      <c r="F63" s="34"/>
      <c r="G63" s="31"/>
      <c r="H63" s="34"/>
      <c r="I63" s="31"/>
      <c r="J63" s="34"/>
      <c r="K63" s="31"/>
      <c r="L63" s="34"/>
      <c r="M63" s="31"/>
      <c r="N63" s="34"/>
      <c r="S63" s="34"/>
    </row>
    <row r="64" spans="1:19" x14ac:dyDescent="0.2">
      <c r="A64" s="30"/>
      <c r="B64" s="34"/>
      <c r="C64" s="31"/>
      <c r="D64" s="31"/>
      <c r="F64" s="34"/>
      <c r="G64" s="31"/>
      <c r="H64" s="34"/>
      <c r="I64" s="31"/>
      <c r="J64" s="34"/>
      <c r="K64" s="31"/>
      <c r="L64" s="34"/>
      <c r="M64" s="31"/>
      <c r="N64" s="34"/>
      <c r="S64" s="34"/>
    </row>
    <row r="65" spans="1:19" x14ac:dyDescent="0.2">
      <c r="A65" s="30"/>
      <c r="B65" s="34"/>
      <c r="C65" s="31"/>
      <c r="D65" s="31"/>
      <c r="F65" s="34"/>
      <c r="G65" s="31"/>
      <c r="H65" s="34"/>
      <c r="I65" s="31"/>
      <c r="J65" s="34"/>
      <c r="K65" s="31"/>
      <c r="L65" s="34"/>
      <c r="M65" s="31"/>
      <c r="N65" s="34"/>
      <c r="S65" s="34"/>
    </row>
    <row r="66" spans="1:19" x14ac:dyDescent="0.2">
      <c r="A66" s="30"/>
      <c r="B66" s="34"/>
      <c r="C66" s="31"/>
      <c r="D66" s="31"/>
      <c r="F66" s="34"/>
      <c r="G66" s="31"/>
      <c r="H66" s="34"/>
      <c r="I66" s="31"/>
      <c r="J66" s="34"/>
      <c r="K66" s="31"/>
      <c r="L66" s="34"/>
      <c r="M66" s="31"/>
      <c r="N66" s="34"/>
      <c r="S66" s="34"/>
    </row>
    <row r="67" spans="1:19" x14ac:dyDescent="0.2">
      <c r="A67" s="30"/>
      <c r="B67" s="34"/>
      <c r="C67" s="31"/>
      <c r="D67" s="31"/>
      <c r="F67" s="34"/>
      <c r="G67" s="31"/>
      <c r="H67" s="34"/>
      <c r="I67" s="31"/>
      <c r="J67" s="34"/>
      <c r="K67" s="31"/>
      <c r="L67" s="34"/>
      <c r="M67" s="31"/>
      <c r="N67" s="34"/>
      <c r="S67" s="34"/>
    </row>
    <row r="68" spans="1:19" x14ac:dyDescent="0.2">
      <c r="A68" s="30"/>
      <c r="B68" s="34"/>
      <c r="C68" s="31"/>
      <c r="D68" s="31"/>
      <c r="F68" s="34"/>
      <c r="G68" s="31"/>
      <c r="H68" s="34"/>
      <c r="I68" s="31"/>
      <c r="J68" s="34"/>
      <c r="K68" s="31"/>
      <c r="L68" s="34"/>
      <c r="M68" s="31"/>
      <c r="N68" s="34"/>
      <c r="S68" s="34"/>
    </row>
    <row r="69" spans="1:19" x14ac:dyDescent="0.2">
      <c r="A69" s="30"/>
      <c r="B69" s="34"/>
      <c r="C69" s="31"/>
      <c r="D69" s="31"/>
      <c r="F69" s="34"/>
      <c r="G69" s="31"/>
      <c r="H69" s="34"/>
      <c r="I69" s="31"/>
      <c r="J69" s="34"/>
      <c r="K69" s="31"/>
      <c r="L69" s="34"/>
      <c r="M69" s="31"/>
      <c r="N69" s="34"/>
      <c r="S69" s="34"/>
    </row>
    <row r="70" spans="1:19" x14ac:dyDescent="0.2">
      <c r="A70" s="30"/>
      <c r="B70" s="34"/>
      <c r="C70" s="31"/>
      <c r="D70" s="31"/>
      <c r="F70" s="34"/>
      <c r="G70" s="31"/>
      <c r="H70" s="34"/>
      <c r="I70" s="31"/>
      <c r="J70" s="34"/>
      <c r="K70" s="31"/>
      <c r="L70" s="34"/>
      <c r="M70" s="31"/>
      <c r="N70" s="34"/>
      <c r="S70" s="34"/>
    </row>
    <row r="71" spans="1:19" x14ac:dyDescent="0.2">
      <c r="A71" s="30"/>
      <c r="B71" s="34"/>
      <c r="C71" s="31"/>
      <c r="D71" s="31"/>
      <c r="F71" s="34"/>
      <c r="G71" s="31"/>
      <c r="H71" s="34"/>
      <c r="I71" s="31"/>
      <c r="J71" s="34"/>
      <c r="K71" s="31"/>
      <c r="L71" s="34"/>
      <c r="M71" s="31"/>
      <c r="N71" s="34"/>
      <c r="S71" s="34"/>
    </row>
    <row r="72" spans="1:19" x14ac:dyDescent="0.2">
      <c r="A72" s="30"/>
      <c r="B72" s="34"/>
      <c r="C72" s="31"/>
      <c r="D72" s="31"/>
      <c r="F72" s="34"/>
      <c r="G72" s="31"/>
      <c r="H72" s="34"/>
      <c r="I72" s="31"/>
      <c r="J72" s="34"/>
      <c r="K72" s="31"/>
      <c r="L72" s="34"/>
      <c r="M72" s="31"/>
      <c r="N72" s="34"/>
      <c r="S72" s="34"/>
    </row>
    <row r="73" spans="1:19" x14ac:dyDescent="0.2">
      <c r="A73" s="30"/>
      <c r="B73" s="34"/>
      <c r="C73" s="31"/>
      <c r="D73" s="31"/>
      <c r="F73" s="34"/>
      <c r="G73" s="31"/>
      <c r="H73" s="34"/>
      <c r="I73" s="31"/>
      <c r="J73" s="34"/>
      <c r="K73" s="31"/>
      <c r="L73" s="34"/>
      <c r="M73" s="31"/>
      <c r="N73" s="34"/>
      <c r="S73" s="34"/>
    </row>
    <row r="74" spans="1:19" x14ac:dyDescent="0.2">
      <c r="A74" s="30"/>
      <c r="B74" s="34"/>
      <c r="C74" s="31"/>
      <c r="D74" s="31"/>
      <c r="F74" s="34"/>
      <c r="G74" s="31"/>
      <c r="H74" s="34"/>
      <c r="I74" s="31"/>
      <c r="J74" s="34"/>
      <c r="K74" s="31"/>
      <c r="L74" s="34"/>
      <c r="M74" s="31"/>
      <c r="N74" s="34"/>
      <c r="S74" s="34"/>
    </row>
    <row r="75" spans="1:19" x14ac:dyDescent="0.2">
      <c r="A75" s="30"/>
      <c r="B75" s="34"/>
      <c r="C75" s="31"/>
      <c r="D75" s="31"/>
      <c r="F75" s="34"/>
      <c r="G75" s="31"/>
      <c r="H75" s="34"/>
      <c r="I75" s="31"/>
      <c r="J75" s="34"/>
      <c r="K75" s="31"/>
      <c r="L75" s="34"/>
      <c r="M75" s="31"/>
      <c r="N75" s="34"/>
      <c r="S75" s="34"/>
    </row>
    <row r="76" spans="1:19" x14ac:dyDescent="0.2">
      <c r="A76" s="30"/>
      <c r="B76" s="34"/>
      <c r="C76" s="31"/>
      <c r="D76" s="31"/>
      <c r="F76" s="34"/>
      <c r="G76" s="31"/>
      <c r="H76" s="34"/>
      <c r="I76" s="31"/>
      <c r="J76" s="34"/>
      <c r="K76" s="31"/>
      <c r="L76" s="34"/>
      <c r="M76" s="31"/>
      <c r="N76" s="34"/>
      <c r="S76" s="34"/>
    </row>
    <row r="77" spans="1:19" x14ac:dyDescent="0.2">
      <c r="A77" s="30"/>
      <c r="B77" s="34"/>
      <c r="C77" s="31"/>
      <c r="D77" s="31"/>
      <c r="F77" s="34"/>
      <c r="G77" s="31"/>
      <c r="H77" s="34"/>
      <c r="I77" s="31"/>
      <c r="J77" s="34"/>
      <c r="K77" s="31"/>
      <c r="L77" s="34"/>
      <c r="M77" s="31"/>
      <c r="N77" s="34"/>
      <c r="S77" s="34"/>
    </row>
    <row r="78" spans="1:19" x14ac:dyDescent="0.2">
      <c r="A78" s="30"/>
      <c r="B78" s="34"/>
      <c r="C78" s="31"/>
      <c r="D78" s="31"/>
      <c r="F78" s="34"/>
      <c r="G78" s="31"/>
      <c r="H78" s="34"/>
      <c r="I78" s="31"/>
      <c r="J78" s="34"/>
      <c r="K78" s="31"/>
      <c r="L78" s="34"/>
      <c r="M78" s="31"/>
      <c r="N78" s="34"/>
      <c r="S78" s="34"/>
    </row>
    <row r="79" spans="1:19" x14ac:dyDescent="0.2">
      <c r="A79" s="30"/>
      <c r="B79" s="34"/>
      <c r="C79" s="31"/>
      <c r="D79" s="31"/>
      <c r="F79" s="34"/>
      <c r="G79" s="31"/>
      <c r="H79" s="34"/>
      <c r="I79" s="31"/>
      <c r="J79" s="34"/>
      <c r="K79" s="31"/>
      <c r="L79" s="34"/>
      <c r="M79" s="31"/>
      <c r="N79" s="34"/>
      <c r="S79" s="34"/>
    </row>
    <row r="80" spans="1:19" x14ac:dyDescent="0.2">
      <c r="A80" s="30"/>
      <c r="B80" s="34"/>
      <c r="C80" s="31"/>
      <c r="D80" s="31"/>
      <c r="F80" s="34"/>
      <c r="G80" s="31"/>
      <c r="H80" s="34"/>
      <c r="I80" s="31"/>
      <c r="J80" s="34"/>
      <c r="K80" s="31"/>
      <c r="L80" s="34"/>
      <c r="M80" s="31"/>
      <c r="N80" s="34"/>
      <c r="S80" s="34"/>
    </row>
    <row r="81" spans="1:19" x14ac:dyDescent="0.2">
      <c r="A81" s="30"/>
      <c r="B81" s="34"/>
      <c r="C81" s="31"/>
      <c r="D81" s="31"/>
      <c r="F81" s="34"/>
      <c r="G81" s="31"/>
      <c r="H81" s="34"/>
      <c r="I81" s="31"/>
      <c r="J81" s="34"/>
      <c r="K81" s="31"/>
      <c r="L81" s="34"/>
      <c r="M81" s="31"/>
      <c r="N81" s="34"/>
      <c r="S81" s="34"/>
    </row>
    <row r="82" spans="1:19" x14ac:dyDescent="0.2">
      <c r="A82" s="30"/>
      <c r="B82" s="34"/>
      <c r="C82" s="31"/>
      <c r="D82" s="31"/>
      <c r="F82" s="34"/>
      <c r="G82" s="31"/>
      <c r="H82" s="34"/>
      <c r="I82" s="31"/>
      <c r="J82" s="34"/>
      <c r="K82" s="31"/>
      <c r="L82" s="34"/>
      <c r="M82" s="31"/>
      <c r="N82" s="34"/>
      <c r="S82" s="34"/>
    </row>
    <row r="83" spans="1:19" x14ac:dyDescent="0.2">
      <c r="A83" s="30"/>
      <c r="B83" s="34"/>
      <c r="C83" s="31"/>
      <c r="D83" s="31"/>
      <c r="F83" s="34"/>
      <c r="G83" s="31"/>
      <c r="H83" s="34"/>
      <c r="I83" s="31"/>
      <c r="J83" s="34"/>
      <c r="K83" s="31"/>
      <c r="L83" s="34"/>
      <c r="M83" s="31"/>
      <c r="N83" s="34"/>
      <c r="S83" s="34"/>
    </row>
    <row r="84" spans="1:19" x14ac:dyDescent="0.2">
      <c r="A84" s="30"/>
      <c r="B84" s="34"/>
      <c r="C84" s="31"/>
      <c r="D84" s="31"/>
      <c r="F84" s="34"/>
      <c r="G84" s="31"/>
      <c r="H84" s="34"/>
      <c r="I84" s="31"/>
      <c r="J84" s="34"/>
      <c r="K84" s="31"/>
      <c r="L84" s="34"/>
      <c r="M84" s="31"/>
      <c r="N84" s="34"/>
      <c r="S84" s="34"/>
    </row>
    <row r="85" spans="1:19" x14ac:dyDescent="0.2">
      <c r="A85" s="30"/>
      <c r="B85" s="34"/>
      <c r="C85" s="31"/>
      <c r="D85" s="31"/>
      <c r="F85" s="34"/>
      <c r="G85" s="31"/>
      <c r="H85" s="34"/>
      <c r="I85" s="31"/>
      <c r="J85" s="34"/>
      <c r="K85" s="31"/>
      <c r="L85" s="34"/>
      <c r="M85" s="31"/>
      <c r="N85" s="34"/>
      <c r="S85" s="34"/>
    </row>
    <row r="86" spans="1:19" x14ac:dyDescent="0.2">
      <c r="A86" s="30"/>
      <c r="B86" s="34"/>
      <c r="C86" s="31"/>
      <c r="D86" s="31"/>
      <c r="F86" s="34"/>
      <c r="G86" s="31"/>
      <c r="H86" s="34"/>
      <c r="I86" s="31"/>
      <c r="J86" s="34"/>
      <c r="K86" s="31"/>
      <c r="L86" s="34"/>
      <c r="M86" s="31"/>
      <c r="N86" s="34"/>
      <c r="S86" s="34"/>
    </row>
    <row r="87" spans="1:19" x14ac:dyDescent="0.2">
      <c r="A87" s="30"/>
      <c r="B87" s="34"/>
      <c r="C87" s="31"/>
      <c r="D87" s="31"/>
      <c r="F87" s="34"/>
      <c r="G87" s="31"/>
      <c r="H87" s="34"/>
      <c r="I87" s="31"/>
      <c r="J87" s="34"/>
      <c r="K87" s="31"/>
      <c r="L87" s="34"/>
      <c r="M87" s="31"/>
      <c r="N87" s="34"/>
      <c r="S87" s="34"/>
    </row>
    <row r="88" spans="1:19" x14ac:dyDescent="0.2">
      <c r="A88" s="30"/>
      <c r="B88" s="34"/>
      <c r="C88" s="31"/>
      <c r="D88" s="31"/>
      <c r="F88" s="34"/>
      <c r="G88" s="31"/>
      <c r="H88" s="34"/>
      <c r="I88" s="31"/>
      <c r="J88" s="34"/>
      <c r="K88" s="31"/>
      <c r="L88" s="34"/>
      <c r="M88" s="31"/>
      <c r="N88" s="34"/>
      <c r="S88" s="34"/>
    </row>
    <row r="89" spans="1:19" x14ac:dyDescent="0.2">
      <c r="A89" s="30"/>
      <c r="B89" s="34"/>
      <c r="C89" s="31"/>
      <c r="D89" s="31"/>
      <c r="F89" s="34"/>
      <c r="G89" s="31"/>
      <c r="H89" s="34"/>
      <c r="I89" s="31"/>
      <c r="J89" s="34"/>
      <c r="K89" s="31"/>
      <c r="L89" s="34"/>
      <c r="M89" s="31"/>
      <c r="N89" s="34"/>
      <c r="S89" s="34"/>
    </row>
    <row r="90" spans="1:19" x14ac:dyDescent="0.2">
      <c r="A90" s="30"/>
      <c r="B90" s="34"/>
      <c r="C90" s="31"/>
      <c r="D90" s="31"/>
      <c r="F90" s="34"/>
      <c r="G90" s="31"/>
      <c r="H90" s="34"/>
      <c r="I90" s="31"/>
      <c r="J90" s="34"/>
      <c r="K90" s="31"/>
      <c r="L90" s="34"/>
      <c r="M90" s="31"/>
      <c r="N90" s="34"/>
      <c r="S90" s="34"/>
    </row>
    <row r="91" spans="1:19" x14ac:dyDescent="0.2">
      <c r="A91" s="30"/>
      <c r="B91" s="34"/>
      <c r="C91" s="31"/>
      <c r="D91" s="31"/>
      <c r="F91" s="34"/>
      <c r="G91" s="31"/>
      <c r="H91" s="34"/>
      <c r="I91" s="31"/>
      <c r="J91" s="34"/>
      <c r="K91" s="31"/>
      <c r="L91" s="34"/>
      <c r="M91" s="31"/>
      <c r="N91" s="34"/>
      <c r="S91" s="34"/>
    </row>
    <row r="92" spans="1:19" x14ac:dyDescent="0.2">
      <c r="A92" s="30"/>
      <c r="B92" s="34"/>
      <c r="C92" s="31"/>
      <c r="D92" s="31"/>
      <c r="F92" s="34"/>
      <c r="G92" s="31"/>
      <c r="H92" s="34"/>
      <c r="I92" s="31"/>
      <c r="J92" s="34"/>
      <c r="K92" s="31"/>
      <c r="L92" s="34"/>
      <c r="M92" s="31"/>
      <c r="N92" s="34"/>
      <c r="S92" s="34"/>
    </row>
    <row r="93" spans="1:19" x14ac:dyDescent="0.2">
      <c r="A93" s="30"/>
      <c r="B93" s="34"/>
      <c r="C93" s="31"/>
      <c r="D93" s="31"/>
      <c r="F93" s="34"/>
      <c r="G93" s="31"/>
      <c r="H93" s="34"/>
      <c r="I93" s="31"/>
      <c r="J93" s="34"/>
      <c r="K93" s="31"/>
      <c r="L93" s="34"/>
      <c r="M93" s="31"/>
      <c r="N93" s="34"/>
      <c r="S93" s="34"/>
    </row>
    <row r="94" spans="1:19" x14ac:dyDescent="0.2">
      <c r="A94" s="30"/>
      <c r="B94" s="34"/>
      <c r="C94" s="31"/>
      <c r="D94" s="31"/>
      <c r="F94" s="34"/>
      <c r="G94" s="31"/>
      <c r="H94" s="34"/>
      <c r="I94" s="31"/>
      <c r="J94" s="34"/>
      <c r="K94" s="31"/>
      <c r="L94" s="34"/>
      <c r="M94" s="31"/>
      <c r="N94" s="34"/>
      <c r="S94" s="34"/>
    </row>
    <row r="95" spans="1:19" x14ac:dyDescent="0.2">
      <c r="A95" s="30"/>
      <c r="B95" s="34"/>
      <c r="C95" s="31"/>
      <c r="D95" s="31"/>
      <c r="F95" s="34"/>
      <c r="G95" s="31"/>
      <c r="H95" s="34"/>
      <c r="I95" s="31"/>
      <c r="J95" s="34"/>
      <c r="K95" s="31"/>
      <c r="L95" s="34"/>
      <c r="M95" s="31"/>
      <c r="N95" s="34"/>
      <c r="S95" s="34"/>
    </row>
    <row r="96" spans="1:19" x14ac:dyDescent="0.2">
      <c r="A96" s="30"/>
      <c r="B96" s="34"/>
      <c r="C96" s="31"/>
      <c r="D96" s="31"/>
      <c r="F96" s="34"/>
      <c r="G96" s="31"/>
      <c r="H96" s="34"/>
      <c r="I96" s="31"/>
      <c r="J96" s="34"/>
      <c r="K96" s="31"/>
      <c r="L96" s="34"/>
      <c r="M96" s="31"/>
      <c r="N96" s="34"/>
      <c r="S96" s="34"/>
    </row>
    <row r="97" spans="1:19" x14ac:dyDescent="0.2">
      <c r="A97" s="30"/>
      <c r="B97" s="34"/>
      <c r="C97" s="31"/>
      <c r="D97" s="31"/>
      <c r="F97" s="34"/>
      <c r="G97" s="31"/>
      <c r="H97" s="34"/>
      <c r="I97" s="31"/>
      <c r="J97" s="34"/>
      <c r="K97" s="31"/>
      <c r="L97" s="34"/>
      <c r="M97" s="31"/>
      <c r="N97" s="34"/>
      <c r="S97" s="34"/>
    </row>
    <row r="98" spans="1:19" x14ac:dyDescent="0.2">
      <c r="A98" s="30"/>
      <c r="B98" s="34"/>
      <c r="C98" s="31"/>
      <c r="D98" s="31"/>
      <c r="F98" s="34"/>
      <c r="G98" s="31"/>
      <c r="H98" s="34"/>
      <c r="I98" s="31"/>
      <c r="J98" s="34"/>
      <c r="K98" s="31"/>
      <c r="L98" s="34"/>
      <c r="M98" s="31"/>
      <c r="N98" s="34"/>
      <c r="S98" s="34"/>
    </row>
    <row r="99" spans="1:19" x14ac:dyDescent="0.2">
      <c r="A99" s="30"/>
      <c r="B99" s="34"/>
      <c r="C99" s="31"/>
      <c r="D99" s="31"/>
      <c r="F99" s="34"/>
      <c r="G99" s="31"/>
      <c r="H99" s="34"/>
      <c r="I99" s="31"/>
      <c r="J99" s="34"/>
      <c r="K99" s="31"/>
      <c r="L99" s="34"/>
      <c r="M99" s="31"/>
      <c r="N99" s="34"/>
      <c r="S99" s="34"/>
    </row>
    <row r="100" spans="1:19" x14ac:dyDescent="0.2">
      <c r="A100" s="30"/>
      <c r="B100" s="34"/>
      <c r="C100" s="31"/>
      <c r="D100" s="31"/>
      <c r="F100" s="34"/>
      <c r="G100" s="31"/>
      <c r="H100" s="34"/>
      <c r="I100" s="31"/>
      <c r="J100" s="34"/>
      <c r="K100" s="31"/>
      <c r="L100" s="34"/>
      <c r="M100" s="31"/>
      <c r="N100" s="34"/>
      <c r="S100" s="34"/>
    </row>
    <row r="101" spans="1:19" x14ac:dyDescent="0.2">
      <c r="A101" s="30"/>
      <c r="B101" s="34"/>
      <c r="C101" s="31"/>
      <c r="D101" s="31"/>
      <c r="F101" s="34"/>
      <c r="G101" s="31"/>
      <c r="H101" s="34"/>
      <c r="I101" s="31"/>
      <c r="J101" s="34"/>
      <c r="K101" s="31"/>
      <c r="L101" s="34"/>
      <c r="M101" s="31"/>
      <c r="N101" s="34"/>
      <c r="S101" s="34"/>
    </row>
    <row r="102" spans="1:19" x14ac:dyDescent="0.2">
      <c r="A102" s="30"/>
      <c r="B102" s="34"/>
      <c r="C102" s="31"/>
      <c r="D102" s="31"/>
      <c r="F102" s="34"/>
      <c r="G102" s="31"/>
      <c r="H102" s="34"/>
      <c r="I102" s="31"/>
      <c r="J102" s="34"/>
      <c r="K102" s="31"/>
      <c r="L102" s="34"/>
      <c r="M102" s="31"/>
      <c r="N102" s="34"/>
      <c r="S102" s="34"/>
    </row>
    <row r="103" spans="1:19" x14ac:dyDescent="0.2">
      <c r="A103" s="30"/>
      <c r="B103" s="34"/>
      <c r="C103" s="31"/>
      <c r="D103" s="31"/>
      <c r="F103" s="34"/>
      <c r="G103" s="31"/>
      <c r="H103" s="34"/>
      <c r="I103" s="31"/>
      <c r="J103" s="34"/>
      <c r="K103" s="31"/>
      <c r="L103" s="34"/>
      <c r="M103" s="31"/>
      <c r="N103" s="34"/>
      <c r="S103" s="34"/>
    </row>
    <row r="104" spans="1:19" x14ac:dyDescent="0.2">
      <c r="A104" s="30"/>
      <c r="B104" s="34"/>
      <c r="C104" s="31"/>
      <c r="D104" s="31"/>
      <c r="F104" s="34"/>
      <c r="G104" s="31"/>
      <c r="H104" s="34"/>
      <c r="I104" s="31"/>
      <c r="J104" s="34"/>
      <c r="K104" s="31"/>
      <c r="L104" s="34"/>
      <c r="M104" s="31"/>
      <c r="N104" s="34"/>
      <c r="S104" s="34"/>
    </row>
    <row r="105" spans="1:19" x14ac:dyDescent="0.2">
      <c r="A105" s="30"/>
      <c r="B105" s="34"/>
      <c r="C105" s="31"/>
      <c r="D105" s="31"/>
      <c r="F105" s="34"/>
      <c r="G105" s="31"/>
      <c r="H105" s="34"/>
      <c r="I105" s="31"/>
      <c r="J105" s="34"/>
      <c r="K105" s="31"/>
      <c r="L105" s="34"/>
      <c r="M105" s="31"/>
      <c r="N105" s="34"/>
      <c r="S105" s="34"/>
    </row>
    <row r="106" spans="1:19" x14ac:dyDescent="0.2">
      <c r="A106" s="30"/>
      <c r="B106" s="34"/>
      <c r="C106" s="31"/>
      <c r="D106" s="31"/>
      <c r="F106" s="34"/>
      <c r="G106" s="31"/>
      <c r="H106" s="34"/>
      <c r="I106" s="31"/>
      <c r="J106" s="34"/>
      <c r="K106" s="31"/>
      <c r="L106" s="34"/>
      <c r="M106" s="31"/>
      <c r="N106" s="34"/>
      <c r="S106" s="34"/>
    </row>
    <row r="107" spans="1:19" x14ac:dyDescent="0.2">
      <c r="A107" s="30"/>
      <c r="B107" s="34"/>
      <c r="C107" s="31"/>
      <c r="D107" s="31"/>
      <c r="F107" s="34"/>
      <c r="G107" s="31"/>
      <c r="H107" s="34"/>
      <c r="I107" s="31"/>
      <c r="J107" s="34"/>
      <c r="K107" s="31"/>
      <c r="L107" s="34"/>
      <c r="M107" s="31"/>
      <c r="N107" s="34"/>
      <c r="S107" s="34"/>
    </row>
    <row r="108" spans="1:19" x14ac:dyDescent="0.2">
      <c r="A108" s="30"/>
      <c r="B108" s="34"/>
      <c r="C108" s="31"/>
      <c r="D108" s="31"/>
      <c r="F108" s="34"/>
      <c r="G108" s="31"/>
      <c r="H108" s="34"/>
      <c r="I108" s="31"/>
      <c r="J108" s="34"/>
      <c r="K108" s="31"/>
      <c r="L108" s="34"/>
      <c r="M108" s="31"/>
      <c r="N108" s="34"/>
      <c r="S108" s="34"/>
    </row>
    <row r="109" spans="1:19" x14ac:dyDescent="0.2">
      <c r="A109" s="30"/>
      <c r="B109" s="34"/>
      <c r="C109" s="31"/>
      <c r="D109" s="31"/>
      <c r="F109" s="34"/>
      <c r="G109" s="31"/>
      <c r="H109" s="34"/>
      <c r="I109" s="31"/>
      <c r="J109" s="34"/>
      <c r="K109" s="31"/>
      <c r="L109" s="34"/>
      <c r="M109" s="31"/>
      <c r="N109" s="34"/>
      <c r="S109" s="34"/>
    </row>
    <row r="110" spans="1:19" x14ac:dyDescent="0.2">
      <c r="A110" s="30"/>
      <c r="B110" s="34"/>
      <c r="C110" s="31"/>
      <c r="D110" s="31"/>
      <c r="F110" s="34"/>
      <c r="G110" s="31"/>
      <c r="H110" s="34"/>
      <c r="I110" s="31"/>
      <c r="J110" s="34"/>
      <c r="K110" s="31"/>
      <c r="L110" s="34"/>
      <c r="M110" s="31"/>
      <c r="N110" s="34"/>
      <c r="S110" s="34"/>
    </row>
    <row r="111" spans="1:19" x14ac:dyDescent="0.2">
      <c r="A111" s="30"/>
      <c r="B111" s="34"/>
      <c r="C111" s="31"/>
      <c r="D111" s="31"/>
      <c r="F111" s="34"/>
      <c r="G111" s="31"/>
      <c r="H111" s="34"/>
      <c r="I111" s="31"/>
      <c r="J111" s="34"/>
      <c r="K111" s="31"/>
      <c r="L111" s="34"/>
      <c r="M111" s="31"/>
      <c r="N111" s="34"/>
      <c r="S111" s="34"/>
    </row>
    <row r="112" spans="1:19" x14ac:dyDescent="0.2">
      <c r="A112" s="30"/>
      <c r="B112" s="34"/>
      <c r="C112" s="31"/>
      <c r="D112" s="31"/>
      <c r="F112" s="34"/>
      <c r="G112" s="31"/>
      <c r="H112" s="34"/>
      <c r="I112" s="31"/>
      <c r="J112" s="34"/>
      <c r="K112" s="31"/>
      <c r="L112" s="34"/>
      <c r="M112" s="31"/>
      <c r="N112" s="34"/>
      <c r="S112" s="34"/>
    </row>
    <row r="113" spans="1:19" x14ac:dyDescent="0.2">
      <c r="A113" s="30"/>
      <c r="B113" s="34"/>
      <c r="C113" s="31"/>
      <c r="D113" s="31"/>
      <c r="F113" s="34"/>
      <c r="G113" s="31"/>
      <c r="H113" s="34"/>
      <c r="I113" s="31"/>
      <c r="J113" s="34"/>
      <c r="K113" s="31"/>
      <c r="L113" s="34"/>
      <c r="M113" s="31"/>
      <c r="N113" s="34"/>
      <c r="S113" s="34"/>
    </row>
    <row r="114" spans="1:19" x14ac:dyDescent="0.2">
      <c r="A114" s="30"/>
      <c r="B114" s="34"/>
      <c r="C114" s="31"/>
      <c r="D114" s="31"/>
      <c r="F114" s="34"/>
      <c r="G114" s="31"/>
      <c r="H114" s="34"/>
      <c r="I114" s="31"/>
      <c r="J114" s="34"/>
      <c r="K114" s="31"/>
      <c r="L114" s="34"/>
      <c r="M114" s="31"/>
      <c r="N114" s="34"/>
      <c r="S114" s="34"/>
    </row>
    <row r="115" spans="1:19" x14ac:dyDescent="0.2">
      <c r="A115" s="30"/>
      <c r="B115" s="34"/>
      <c r="C115" s="31"/>
      <c r="D115" s="31"/>
      <c r="F115" s="34"/>
      <c r="G115" s="31"/>
      <c r="H115" s="34"/>
      <c r="I115" s="31"/>
      <c r="J115" s="34"/>
      <c r="K115" s="31"/>
      <c r="L115" s="34"/>
      <c r="M115" s="31"/>
      <c r="N115" s="34"/>
      <c r="S115" s="34"/>
    </row>
    <row r="116" spans="1:19" x14ac:dyDescent="0.2">
      <c r="A116" s="30"/>
      <c r="B116" s="34"/>
      <c r="C116" s="31"/>
      <c r="D116" s="31"/>
      <c r="F116" s="34"/>
      <c r="G116" s="31"/>
      <c r="H116" s="34"/>
      <c r="I116" s="31"/>
      <c r="J116" s="34"/>
      <c r="K116" s="31"/>
      <c r="L116" s="34"/>
      <c r="M116" s="31"/>
      <c r="N116" s="34"/>
      <c r="S116" s="34"/>
    </row>
    <row r="117" spans="1:19" x14ac:dyDescent="0.2">
      <c r="A117" s="30"/>
      <c r="B117" s="34"/>
      <c r="C117" s="31"/>
      <c r="D117" s="31"/>
      <c r="F117" s="34"/>
      <c r="G117" s="31"/>
      <c r="H117" s="34"/>
      <c r="I117" s="31"/>
      <c r="J117" s="34"/>
      <c r="K117" s="31"/>
      <c r="L117" s="34"/>
      <c r="M117" s="31"/>
      <c r="N117" s="34"/>
      <c r="S117" s="34"/>
    </row>
    <row r="118" spans="1:19" x14ac:dyDescent="0.2">
      <c r="A118" s="30"/>
      <c r="B118" s="34"/>
      <c r="C118" s="31"/>
      <c r="D118" s="31"/>
      <c r="F118" s="34"/>
      <c r="G118" s="31"/>
      <c r="H118" s="34"/>
      <c r="I118" s="31"/>
      <c r="J118" s="34"/>
      <c r="K118" s="31"/>
      <c r="L118" s="34"/>
      <c r="M118" s="31"/>
      <c r="N118" s="34"/>
      <c r="S118" s="34"/>
    </row>
    <row r="119" spans="1:19" x14ac:dyDescent="0.2">
      <c r="A119" s="30"/>
      <c r="B119" s="34"/>
      <c r="C119" s="31"/>
      <c r="D119" s="31"/>
      <c r="F119" s="34"/>
      <c r="G119" s="31"/>
      <c r="H119" s="34"/>
      <c r="I119" s="31"/>
      <c r="J119" s="34"/>
      <c r="K119" s="31"/>
      <c r="L119" s="34"/>
      <c r="M119" s="31"/>
      <c r="N119" s="34"/>
      <c r="S119" s="34"/>
    </row>
    <row r="120" spans="1:19" x14ac:dyDescent="0.2">
      <c r="A120" s="30"/>
      <c r="B120" s="34"/>
      <c r="C120" s="31"/>
      <c r="D120" s="31"/>
      <c r="F120" s="34"/>
      <c r="G120" s="31"/>
      <c r="H120" s="34"/>
      <c r="I120" s="31"/>
      <c r="J120" s="34"/>
      <c r="K120" s="31"/>
      <c r="L120" s="34"/>
      <c r="M120" s="31"/>
      <c r="N120" s="34"/>
      <c r="S120" s="34"/>
    </row>
    <row r="121" spans="1:19" x14ac:dyDescent="0.2">
      <c r="A121" s="30"/>
      <c r="B121" s="34"/>
      <c r="C121" s="31"/>
      <c r="D121" s="31"/>
      <c r="F121" s="34"/>
      <c r="G121" s="31"/>
      <c r="H121" s="34"/>
      <c r="I121" s="31"/>
      <c r="J121" s="34"/>
      <c r="K121" s="31"/>
      <c r="L121" s="34"/>
      <c r="M121" s="31"/>
      <c r="N121" s="34"/>
      <c r="S121" s="34"/>
    </row>
    <row r="122" spans="1:19" x14ac:dyDescent="0.2">
      <c r="A122" s="30"/>
      <c r="B122" s="34"/>
      <c r="C122" s="31"/>
      <c r="D122" s="31"/>
      <c r="F122" s="34"/>
      <c r="G122" s="31"/>
      <c r="H122" s="34"/>
      <c r="I122" s="31"/>
      <c r="J122" s="34"/>
      <c r="K122" s="31"/>
      <c r="L122" s="34"/>
      <c r="M122" s="31"/>
      <c r="N122" s="34"/>
      <c r="S122" s="34"/>
    </row>
    <row r="123" spans="1:19" x14ac:dyDescent="0.2">
      <c r="A123" s="30"/>
      <c r="B123" s="34"/>
      <c r="C123" s="31"/>
      <c r="D123" s="31"/>
      <c r="F123" s="34"/>
      <c r="G123" s="31"/>
      <c r="H123" s="34"/>
      <c r="I123" s="31"/>
      <c r="J123" s="34"/>
      <c r="K123" s="31"/>
      <c r="L123" s="34"/>
      <c r="M123" s="31"/>
      <c r="N123" s="34"/>
      <c r="S123" s="34"/>
    </row>
    <row r="124" spans="1:19" x14ac:dyDescent="0.2">
      <c r="A124" s="30"/>
      <c r="B124" s="34"/>
      <c r="C124" s="31"/>
      <c r="D124" s="31"/>
      <c r="F124" s="34"/>
      <c r="G124" s="31"/>
      <c r="H124" s="34"/>
      <c r="I124" s="31"/>
      <c r="J124" s="34"/>
      <c r="K124" s="31"/>
      <c r="L124" s="34"/>
      <c r="M124" s="31"/>
      <c r="N124" s="34"/>
      <c r="S124" s="34"/>
    </row>
    <row r="125" spans="1:19" x14ac:dyDescent="0.2">
      <c r="A125" s="30"/>
      <c r="B125" s="34"/>
      <c r="C125" s="31"/>
      <c r="D125" s="31"/>
      <c r="F125" s="34"/>
      <c r="G125" s="31"/>
      <c r="H125" s="34"/>
      <c r="I125" s="31"/>
      <c r="J125" s="34"/>
      <c r="K125" s="31"/>
      <c r="L125" s="34"/>
      <c r="M125" s="31"/>
      <c r="N125" s="34"/>
      <c r="S125" s="34"/>
    </row>
    <row r="126" spans="1:19" x14ac:dyDescent="0.2">
      <c r="A126" s="30"/>
      <c r="B126" s="34"/>
      <c r="C126" s="31"/>
      <c r="D126" s="31"/>
      <c r="F126" s="34"/>
      <c r="G126" s="31"/>
      <c r="H126" s="34"/>
      <c r="I126" s="31"/>
      <c r="J126" s="34"/>
      <c r="K126" s="31"/>
      <c r="L126" s="34"/>
      <c r="M126" s="31"/>
      <c r="N126" s="34"/>
      <c r="S126" s="34"/>
    </row>
    <row r="127" spans="1:19" x14ac:dyDescent="0.2">
      <c r="A127" s="30"/>
      <c r="B127" s="34"/>
      <c r="C127" s="31"/>
      <c r="D127" s="31"/>
      <c r="F127" s="34"/>
      <c r="G127" s="31"/>
      <c r="H127" s="34"/>
      <c r="I127" s="31"/>
      <c r="J127" s="34"/>
      <c r="K127" s="31"/>
      <c r="L127" s="34"/>
      <c r="M127" s="31"/>
      <c r="N127" s="34"/>
      <c r="S127" s="34"/>
    </row>
    <row r="128" spans="1:19" x14ac:dyDescent="0.2">
      <c r="A128" s="30"/>
      <c r="B128" s="34"/>
      <c r="C128" s="31"/>
      <c r="D128" s="31"/>
      <c r="F128" s="34"/>
      <c r="G128" s="31"/>
      <c r="H128" s="34"/>
      <c r="I128" s="31"/>
      <c r="J128" s="34"/>
      <c r="K128" s="31"/>
      <c r="L128" s="34"/>
      <c r="M128" s="31"/>
      <c r="N128" s="34"/>
      <c r="S128" s="34"/>
    </row>
    <row r="129" spans="1:19" x14ac:dyDescent="0.2">
      <c r="A129" s="30"/>
      <c r="B129" s="34"/>
      <c r="C129" s="31"/>
      <c r="D129" s="31"/>
      <c r="F129" s="34"/>
      <c r="G129" s="31"/>
      <c r="H129" s="34"/>
      <c r="I129" s="31"/>
      <c r="J129" s="34"/>
      <c r="K129" s="31"/>
      <c r="L129" s="34"/>
      <c r="M129" s="31"/>
      <c r="N129" s="34"/>
      <c r="S129" s="34"/>
    </row>
    <row r="130" spans="1:19" x14ac:dyDescent="0.2">
      <c r="A130" s="30"/>
      <c r="B130" s="34"/>
      <c r="C130" s="31"/>
      <c r="D130" s="31"/>
      <c r="F130" s="34"/>
      <c r="G130" s="31"/>
      <c r="H130" s="34"/>
      <c r="I130" s="31"/>
      <c r="J130" s="34"/>
      <c r="K130" s="31"/>
      <c r="L130" s="34"/>
      <c r="M130" s="31"/>
      <c r="N130" s="34"/>
      <c r="S130" s="34"/>
    </row>
    <row r="131" spans="1:19" x14ac:dyDescent="0.2">
      <c r="A131" s="30"/>
      <c r="B131" s="34"/>
      <c r="C131" s="31"/>
      <c r="D131" s="31"/>
      <c r="F131" s="34"/>
      <c r="G131" s="31"/>
      <c r="H131" s="34"/>
      <c r="I131" s="31"/>
      <c r="J131" s="34"/>
      <c r="K131" s="31"/>
      <c r="L131" s="34"/>
      <c r="M131" s="31"/>
      <c r="N131" s="34"/>
      <c r="S131" s="34"/>
    </row>
    <row r="132" spans="1:19" x14ac:dyDescent="0.2">
      <c r="A132" s="30"/>
      <c r="B132" s="34"/>
      <c r="C132" s="31"/>
      <c r="D132" s="31"/>
      <c r="F132" s="34"/>
      <c r="G132" s="31"/>
      <c r="H132" s="34"/>
      <c r="I132" s="31"/>
      <c r="J132" s="34"/>
      <c r="K132" s="31"/>
      <c r="L132" s="34"/>
      <c r="M132" s="31"/>
      <c r="N132" s="34"/>
      <c r="S132" s="34"/>
    </row>
    <row r="133" spans="1:19" x14ac:dyDescent="0.2">
      <c r="A133" s="30"/>
      <c r="B133" s="34"/>
      <c r="C133" s="31"/>
      <c r="D133" s="31"/>
      <c r="F133" s="34"/>
      <c r="G133" s="31"/>
      <c r="H133" s="34"/>
      <c r="I133" s="31"/>
      <c r="J133" s="34"/>
      <c r="K133" s="31"/>
      <c r="L133" s="34"/>
      <c r="M133" s="31"/>
      <c r="N133" s="34"/>
      <c r="S133" s="34"/>
    </row>
    <row r="134" spans="1:19" x14ac:dyDescent="0.2">
      <c r="A134" s="30"/>
      <c r="B134" s="34"/>
      <c r="C134" s="31"/>
      <c r="D134" s="31"/>
      <c r="F134" s="34"/>
      <c r="G134" s="31"/>
      <c r="H134" s="34"/>
      <c r="I134" s="31"/>
      <c r="J134" s="34"/>
      <c r="K134" s="31"/>
      <c r="L134" s="34"/>
      <c r="M134" s="31"/>
      <c r="N134" s="34"/>
      <c r="S134" s="34"/>
    </row>
    <row r="135" spans="1:19" x14ac:dyDescent="0.2">
      <c r="A135" s="30"/>
      <c r="B135" s="34"/>
      <c r="C135" s="31"/>
      <c r="D135" s="31"/>
      <c r="F135" s="34"/>
      <c r="G135" s="31"/>
      <c r="H135" s="34"/>
      <c r="I135" s="31"/>
      <c r="J135" s="34"/>
      <c r="K135" s="31"/>
      <c r="L135" s="34"/>
      <c r="M135" s="31"/>
      <c r="N135" s="34"/>
      <c r="S135" s="34"/>
    </row>
    <row r="136" spans="1:19" x14ac:dyDescent="0.2">
      <c r="A136" s="30"/>
      <c r="B136" s="34"/>
      <c r="C136" s="31"/>
      <c r="D136" s="31"/>
      <c r="F136" s="34"/>
      <c r="G136" s="31"/>
      <c r="H136" s="34"/>
      <c r="I136" s="31"/>
      <c r="J136" s="34"/>
      <c r="K136" s="31"/>
      <c r="L136" s="34"/>
      <c r="M136" s="31"/>
      <c r="N136" s="34"/>
      <c r="S136" s="34"/>
    </row>
    <row r="137" spans="1:19" x14ac:dyDescent="0.2">
      <c r="A137" s="30"/>
      <c r="B137" s="34"/>
      <c r="C137" s="31"/>
      <c r="D137" s="31"/>
      <c r="F137" s="34"/>
      <c r="G137" s="31"/>
      <c r="H137" s="34"/>
      <c r="I137" s="31"/>
      <c r="J137" s="34"/>
      <c r="K137" s="31"/>
      <c r="L137" s="34"/>
      <c r="M137" s="31"/>
      <c r="N137" s="34"/>
      <c r="S137" s="34"/>
    </row>
    <row r="138" spans="1:19" x14ac:dyDescent="0.2">
      <c r="A138" s="30"/>
      <c r="B138" s="34"/>
      <c r="C138" s="31"/>
      <c r="D138" s="31"/>
      <c r="F138" s="34"/>
      <c r="G138" s="31"/>
      <c r="H138" s="34"/>
      <c r="I138" s="31"/>
      <c r="J138" s="34"/>
      <c r="K138" s="31"/>
      <c r="L138" s="34"/>
      <c r="M138" s="31"/>
      <c r="N138" s="34"/>
      <c r="S138" s="34"/>
    </row>
    <row r="139" spans="1:19" x14ac:dyDescent="0.2">
      <c r="A139" s="30"/>
      <c r="B139" s="34"/>
      <c r="C139" s="31"/>
      <c r="D139" s="31"/>
      <c r="F139" s="34"/>
      <c r="G139" s="31"/>
      <c r="H139" s="34"/>
      <c r="I139" s="31"/>
      <c r="J139" s="34"/>
      <c r="K139" s="31"/>
      <c r="L139" s="34"/>
      <c r="M139" s="31"/>
      <c r="N139" s="34"/>
      <c r="S139" s="34"/>
    </row>
    <row r="140" spans="1:19" x14ac:dyDescent="0.2">
      <c r="A140" s="30"/>
      <c r="B140" s="34"/>
      <c r="C140" s="31"/>
      <c r="D140" s="31"/>
      <c r="F140" s="34"/>
      <c r="G140" s="31"/>
      <c r="H140" s="34"/>
      <c r="I140" s="31"/>
      <c r="J140" s="34"/>
      <c r="K140" s="31"/>
      <c r="L140" s="34"/>
      <c r="M140" s="31"/>
      <c r="N140" s="34"/>
      <c r="S140" s="34"/>
    </row>
    <row r="141" spans="1:19" x14ac:dyDescent="0.2">
      <c r="A141" s="30"/>
      <c r="B141" s="34"/>
      <c r="C141" s="31"/>
      <c r="D141" s="31"/>
      <c r="F141" s="34"/>
      <c r="G141" s="31"/>
      <c r="H141" s="34"/>
      <c r="I141" s="31"/>
      <c r="J141" s="34"/>
      <c r="K141" s="31"/>
      <c r="L141" s="34"/>
      <c r="M141" s="31"/>
      <c r="N141" s="34"/>
      <c r="S141" s="34"/>
    </row>
    <row r="142" spans="1:19" x14ac:dyDescent="0.2">
      <c r="A142" s="30"/>
      <c r="B142" s="34"/>
      <c r="C142" s="31"/>
      <c r="D142" s="31"/>
      <c r="F142" s="34"/>
      <c r="G142" s="31"/>
      <c r="H142" s="34"/>
      <c r="I142" s="31"/>
      <c r="J142" s="34"/>
      <c r="K142" s="31"/>
      <c r="L142" s="34"/>
      <c r="M142" s="31"/>
      <c r="N142" s="34"/>
      <c r="S142" s="34"/>
    </row>
    <row r="143" spans="1:19" x14ac:dyDescent="0.2">
      <c r="A143" s="30"/>
      <c r="B143" s="34"/>
      <c r="C143" s="31"/>
      <c r="D143" s="31"/>
      <c r="F143" s="34"/>
      <c r="G143" s="31"/>
      <c r="H143" s="34"/>
      <c r="I143" s="31"/>
      <c r="J143" s="34"/>
      <c r="K143" s="31"/>
      <c r="L143" s="34"/>
      <c r="M143" s="31"/>
      <c r="N143" s="34"/>
      <c r="S143" s="34"/>
    </row>
    <row r="144" spans="1:19" x14ac:dyDescent="0.2">
      <c r="A144" s="30"/>
      <c r="B144" s="34"/>
      <c r="C144" s="31"/>
      <c r="D144" s="31"/>
      <c r="F144" s="34"/>
      <c r="G144" s="31"/>
      <c r="H144" s="34"/>
      <c r="I144" s="31"/>
      <c r="J144" s="34"/>
      <c r="K144" s="31"/>
      <c r="L144" s="34"/>
      <c r="M144" s="31"/>
      <c r="N144" s="34"/>
      <c r="S144" s="34"/>
    </row>
    <row r="145" spans="1:19" x14ac:dyDescent="0.2">
      <c r="A145" s="30"/>
      <c r="B145" s="34"/>
      <c r="C145" s="31"/>
      <c r="D145" s="31"/>
      <c r="F145" s="34"/>
      <c r="G145" s="31"/>
      <c r="H145" s="34"/>
      <c r="I145" s="31"/>
      <c r="J145" s="34"/>
      <c r="K145" s="31"/>
      <c r="L145" s="34"/>
      <c r="M145" s="31"/>
      <c r="N145" s="34"/>
      <c r="S145" s="34"/>
    </row>
    <row r="146" spans="1:19" x14ac:dyDescent="0.2">
      <c r="A146" s="30"/>
      <c r="B146" s="34"/>
      <c r="C146" s="31"/>
      <c r="D146" s="31"/>
      <c r="F146" s="34"/>
      <c r="G146" s="31"/>
      <c r="H146" s="34"/>
      <c r="I146" s="31"/>
      <c r="J146" s="34"/>
      <c r="K146" s="31"/>
      <c r="L146" s="34"/>
      <c r="M146" s="31"/>
      <c r="N146" s="34"/>
      <c r="S146" s="34"/>
    </row>
    <row r="147" spans="1:19" x14ac:dyDescent="0.2">
      <c r="A147" s="30"/>
      <c r="B147" s="34"/>
      <c r="C147" s="31"/>
      <c r="D147" s="31"/>
      <c r="F147" s="34"/>
      <c r="G147" s="31"/>
      <c r="H147" s="34"/>
      <c r="I147" s="31"/>
      <c r="J147" s="34"/>
      <c r="K147" s="31"/>
      <c r="L147" s="34"/>
      <c r="M147" s="31"/>
      <c r="N147" s="34"/>
      <c r="S147" s="34"/>
    </row>
    <row r="148" spans="1:19" x14ac:dyDescent="0.2">
      <c r="A148" s="30"/>
      <c r="B148" s="34"/>
      <c r="C148" s="31"/>
      <c r="D148" s="31"/>
      <c r="F148" s="34"/>
      <c r="G148" s="31"/>
      <c r="H148" s="34"/>
      <c r="I148" s="31"/>
      <c r="J148" s="34"/>
      <c r="K148" s="31"/>
      <c r="L148" s="34"/>
      <c r="M148" s="31"/>
      <c r="N148" s="34"/>
      <c r="S148" s="34"/>
    </row>
    <row r="149" spans="1:19" x14ac:dyDescent="0.2">
      <c r="A149" s="30"/>
      <c r="B149" s="34"/>
      <c r="C149" s="31"/>
      <c r="D149" s="31"/>
      <c r="F149" s="34"/>
      <c r="G149" s="31"/>
      <c r="H149" s="34"/>
      <c r="I149" s="31"/>
      <c r="J149" s="34"/>
      <c r="K149" s="31"/>
      <c r="L149" s="34"/>
      <c r="M149" s="31"/>
      <c r="N149" s="34"/>
      <c r="S149" s="34"/>
    </row>
    <row r="150" spans="1:19" x14ac:dyDescent="0.2">
      <c r="A150" s="30"/>
      <c r="B150" s="34"/>
      <c r="C150" s="31"/>
      <c r="D150" s="31"/>
      <c r="F150" s="34"/>
      <c r="G150" s="31"/>
      <c r="H150" s="34"/>
      <c r="I150" s="31"/>
      <c r="J150" s="34"/>
      <c r="K150" s="31"/>
      <c r="L150" s="34"/>
      <c r="M150" s="31"/>
      <c r="N150" s="34"/>
      <c r="S150" s="34"/>
    </row>
  </sheetData>
  <dataValidations count="2">
    <dataValidation type="list" allowBlank="1" showInputMessage="1" showErrorMessage="1" sqref="R5:R150 E5:E150">
      <formula1>$B$1:$B$2</formula1>
    </dataValidation>
    <dataValidation type="list" allowBlank="1" showInputMessage="1" showErrorMessage="1" sqref="P5:Q150">
      <formula1>$O$1:$O$3</formula1>
    </dataValidation>
  </dataValidations>
  <pageMargins left="0.7" right="0.7" top="0.75" bottom="0.75" header="0.3" footer="0.3"/>
  <pageSetup orientation="portrait" r:id="rId1"/>
  <ignoredErrors>
    <ignoredError sqref="A15:A27" listDataValidation="1"/>
  </ignoredErrors>
  <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'Data Sheet'!$D$5:$D$22</xm:f>
          </x14:formula1>
          <xm:sqref>A28:A150</xm:sqref>
        </x14:dataValidation>
        <x14:dataValidation type="list" allowBlank="1" showInputMessage="1" showErrorMessage="1">
          <x14:formula1>
            <xm:f>'[3]Data Sheet'!#REF!</xm:f>
          </x14:formula1>
          <xm:sqref>A5:A14</xm:sqref>
        </x14:dataValidation>
        <x14:dataValidation type="list" allowBlank="1" showInputMessage="1" showErrorMessage="1">
          <x14:formula1>
            <xm:f>'[4]Data Sheet'!#REF!</xm:f>
          </x14:formula1>
          <xm:sqref>A15:A27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8"/>
  <sheetViews>
    <sheetView topLeftCell="A33" workbookViewId="0">
      <selection activeCell="V8" sqref="V8"/>
    </sheetView>
  </sheetViews>
  <sheetFormatPr defaultColWidth="8.85546875" defaultRowHeight="15" x14ac:dyDescent="0.25"/>
  <cols>
    <col min="1" max="1" width="28.5703125" style="83" customWidth="1"/>
    <col min="2" max="2" width="47.85546875" style="84" customWidth="1"/>
    <col min="3" max="3" width="15.28515625" style="84" customWidth="1"/>
    <col min="4" max="4" width="9.42578125" style="83" customWidth="1"/>
    <col min="5" max="5" width="18.5703125" style="83" customWidth="1"/>
    <col min="6" max="6" width="21.5703125" style="83" customWidth="1"/>
    <col min="7" max="7" width="24.42578125" style="83" customWidth="1"/>
    <col min="8" max="8" width="10.5703125" style="83" bestFit="1" customWidth="1"/>
    <col min="9" max="9" width="30.42578125" style="83" customWidth="1"/>
    <col min="10" max="10" width="10.5703125" style="83" bestFit="1" customWidth="1"/>
    <col min="11" max="11" width="33" style="83" customWidth="1"/>
    <col min="12" max="12" width="10.5703125" style="83" bestFit="1" customWidth="1"/>
    <col min="13" max="13" width="23.5703125" style="83" customWidth="1"/>
    <col min="14" max="14" width="9.5703125" style="83" bestFit="1" customWidth="1"/>
    <col min="15" max="15" width="23.5703125" style="83" customWidth="1"/>
    <col min="16" max="16" width="13.5703125" style="83" bestFit="1" customWidth="1"/>
    <col min="17" max="17" width="23.5703125" style="83" customWidth="1"/>
    <col min="18" max="18" width="16.85546875" style="83" customWidth="1"/>
    <col min="19" max="19" width="19.5703125" style="83" customWidth="1"/>
    <col min="20" max="20" width="17.5703125" style="83" customWidth="1"/>
    <col min="21" max="16384" width="8.85546875" style="66"/>
  </cols>
  <sheetData>
    <row r="1" spans="1:21" x14ac:dyDescent="0.25">
      <c r="A1" s="64"/>
      <c r="B1" s="65" t="s">
        <v>244</v>
      </c>
      <c r="C1" s="65"/>
      <c r="D1" s="65"/>
      <c r="E1" s="65"/>
      <c r="F1" s="64"/>
      <c r="G1" s="64"/>
      <c r="H1" s="64"/>
      <c r="I1" s="64"/>
      <c r="J1" s="64"/>
      <c r="K1" s="64"/>
      <c r="L1" s="64"/>
      <c r="M1" s="64"/>
      <c r="N1" s="64"/>
      <c r="O1" s="64"/>
      <c r="P1" s="65" t="s">
        <v>257</v>
      </c>
      <c r="Q1" s="64"/>
      <c r="R1" s="64"/>
      <c r="S1" s="64"/>
      <c r="T1" s="64"/>
    </row>
    <row r="2" spans="1:21" x14ac:dyDescent="0.25">
      <c r="A2" s="64"/>
      <c r="B2" s="65" t="s">
        <v>245</v>
      </c>
      <c r="C2" s="65"/>
      <c r="D2" s="65"/>
      <c r="E2" s="65"/>
      <c r="F2" s="64"/>
      <c r="G2" s="64"/>
      <c r="H2" s="64"/>
      <c r="I2" s="64"/>
      <c r="J2" s="64"/>
      <c r="K2" s="64"/>
      <c r="L2" s="64"/>
      <c r="M2" s="64"/>
      <c r="N2" s="64"/>
      <c r="O2" s="64"/>
      <c r="P2" s="65" t="s">
        <v>258</v>
      </c>
      <c r="Q2" s="64"/>
      <c r="R2" s="64"/>
      <c r="S2" s="64"/>
      <c r="T2" s="64"/>
    </row>
    <row r="3" spans="1:21" x14ac:dyDescent="0.25">
      <c r="A3" s="64"/>
      <c r="B3" s="67"/>
      <c r="C3" s="67"/>
      <c r="D3" s="64"/>
      <c r="E3" s="64"/>
      <c r="F3" s="64"/>
      <c r="G3" s="64"/>
      <c r="H3" s="64"/>
      <c r="I3" s="64"/>
      <c r="J3" s="64"/>
      <c r="K3" s="64"/>
      <c r="L3" s="64"/>
      <c r="M3" s="64"/>
      <c r="N3" s="64"/>
      <c r="O3" s="64"/>
      <c r="P3" s="65" t="s">
        <v>259</v>
      </c>
      <c r="Q3" s="64"/>
      <c r="R3" s="64"/>
      <c r="S3" s="64"/>
      <c r="T3" s="64"/>
    </row>
    <row r="4" spans="1:21" s="71" customFormat="1" ht="22.5" x14ac:dyDescent="0.25">
      <c r="A4" s="68" t="s">
        <v>0</v>
      </c>
      <c r="B4" s="69" t="s">
        <v>242</v>
      </c>
      <c r="C4" s="69" t="s">
        <v>3</v>
      </c>
      <c r="D4" s="41" t="s">
        <v>256</v>
      </c>
      <c r="E4" s="41" t="s">
        <v>251</v>
      </c>
      <c r="F4" s="41" t="s">
        <v>243</v>
      </c>
      <c r="G4" s="41" t="s">
        <v>246</v>
      </c>
      <c r="H4" s="41" t="s">
        <v>260</v>
      </c>
      <c r="I4" s="41" t="s">
        <v>247</v>
      </c>
      <c r="J4" s="41" t="s">
        <v>261</v>
      </c>
      <c r="K4" s="41" t="s">
        <v>248</v>
      </c>
      <c r="L4" s="41" t="s">
        <v>262</v>
      </c>
      <c r="M4" s="41" t="s">
        <v>249</v>
      </c>
      <c r="N4" s="41" t="s">
        <v>263</v>
      </c>
      <c r="O4" s="41" t="s">
        <v>250</v>
      </c>
      <c r="P4" s="41" t="s">
        <v>264</v>
      </c>
      <c r="Q4" s="41" t="s">
        <v>252</v>
      </c>
      <c r="R4" s="41" t="s">
        <v>253</v>
      </c>
      <c r="S4" s="41" t="s">
        <v>254</v>
      </c>
      <c r="T4" s="41" t="s">
        <v>255</v>
      </c>
      <c r="U4" s="70" t="s">
        <v>1</v>
      </c>
    </row>
    <row r="5" spans="1:21" s="74" customFormat="1" ht="56.25" x14ac:dyDescent="0.25">
      <c r="A5" s="54" t="s">
        <v>1214</v>
      </c>
      <c r="B5" s="72" t="s">
        <v>1215</v>
      </c>
      <c r="C5" s="72" t="s">
        <v>1216</v>
      </c>
      <c r="D5" s="72" t="s">
        <v>455</v>
      </c>
      <c r="E5" s="73">
        <v>42308</v>
      </c>
      <c r="F5" s="72" t="s">
        <v>245</v>
      </c>
      <c r="G5" s="72" t="s">
        <v>1217</v>
      </c>
      <c r="H5" s="73">
        <v>42185</v>
      </c>
      <c r="I5" s="72" t="s">
        <v>1218</v>
      </c>
      <c r="J5" s="73">
        <v>42216</v>
      </c>
      <c r="K5" s="72" t="s">
        <v>1219</v>
      </c>
      <c r="L5" s="73">
        <v>42308</v>
      </c>
      <c r="M5" s="72"/>
      <c r="N5" s="72"/>
      <c r="O5" s="72"/>
      <c r="P5" s="72"/>
      <c r="Q5" s="72" t="s">
        <v>258</v>
      </c>
      <c r="R5" s="72" t="s">
        <v>258</v>
      </c>
      <c r="S5" s="72" t="s">
        <v>245</v>
      </c>
      <c r="T5" s="72" t="s">
        <v>1220</v>
      </c>
    </row>
    <row r="6" spans="1:21" s="74" customFormat="1" ht="45" x14ac:dyDescent="0.25">
      <c r="A6" s="54" t="s">
        <v>1221</v>
      </c>
      <c r="B6" s="72" t="s">
        <v>1222</v>
      </c>
      <c r="C6" s="72" t="s">
        <v>1216</v>
      </c>
      <c r="D6" s="72" t="s">
        <v>455</v>
      </c>
      <c r="E6" s="73">
        <v>42356</v>
      </c>
      <c r="F6" s="72" t="s">
        <v>245</v>
      </c>
      <c r="G6" s="72" t="s">
        <v>925</v>
      </c>
      <c r="H6" s="73">
        <v>42308</v>
      </c>
      <c r="I6" s="72" t="s">
        <v>1223</v>
      </c>
      <c r="J6" s="73">
        <v>42321</v>
      </c>
      <c r="K6" s="72" t="s">
        <v>926</v>
      </c>
      <c r="L6" s="73">
        <v>42356</v>
      </c>
      <c r="M6" s="72" t="s">
        <v>927</v>
      </c>
      <c r="N6" s="73">
        <v>42339</v>
      </c>
      <c r="O6" s="72" t="s">
        <v>1224</v>
      </c>
      <c r="P6" s="73">
        <v>42356</v>
      </c>
      <c r="Q6" s="72" t="s">
        <v>257</v>
      </c>
      <c r="R6" s="72" t="s">
        <v>258</v>
      </c>
      <c r="S6" s="72" t="s">
        <v>245</v>
      </c>
      <c r="T6" s="72"/>
    </row>
    <row r="7" spans="1:21" s="74" customFormat="1" ht="33.75" x14ac:dyDescent="0.25">
      <c r="A7" s="54" t="s">
        <v>1221</v>
      </c>
      <c r="B7" s="72" t="s">
        <v>1225</v>
      </c>
      <c r="C7" s="72" t="s">
        <v>1216</v>
      </c>
      <c r="D7" s="72" t="s">
        <v>455</v>
      </c>
      <c r="E7" s="73">
        <v>42308</v>
      </c>
      <c r="F7" s="72" t="s">
        <v>245</v>
      </c>
      <c r="G7" s="72" t="s">
        <v>928</v>
      </c>
      <c r="H7" s="73">
        <v>42246</v>
      </c>
      <c r="I7" s="72" t="s">
        <v>929</v>
      </c>
      <c r="J7" s="73">
        <v>42231</v>
      </c>
      <c r="K7" s="72" t="s">
        <v>930</v>
      </c>
      <c r="L7" s="73">
        <v>42262</v>
      </c>
      <c r="M7" s="72" t="s">
        <v>931</v>
      </c>
      <c r="N7" s="73">
        <v>42308</v>
      </c>
      <c r="O7" s="72" t="s">
        <v>932</v>
      </c>
      <c r="P7" s="73">
        <v>42400</v>
      </c>
      <c r="Q7" s="72" t="s">
        <v>258</v>
      </c>
      <c r="R7" s="72" t="s">
        <v>259</v>
      </c>
      <c r="S7" s="72" t="s">
        <v>245</v>
      </c>
      <c r="T7" s="72"/>
    </row>
    <row r="8" spans="1:21" s="74" customFormat="1" ht="67.5" x14ac:dyDescent="0.25">
      <c r="A8" s="54" t="s">
        <v>1221</v>
      </c>
      <c r="B8" s="72" t="s">
        <v>1226</v>
      </c>
      <c r="C8" s="72" t="s">
        <v>1216</v>
      </c>
      <c r="D8" s="72" t="s">
        <v>455</v>
      </c>
      <c r="E8" s="73">
        <v>42400</v>
      </c>
      <c r="F8" s="72" t="s">
        <v>245</v>
      </c>
      <c r="G8" s="72" t="s">
        <v>924</v>
      </c>
      <c r="H8" s="73">
        <v>42369</v>
      </c>
      <c r="I8" s="72" t="s">
        <v>933</v>
      </c>
      <c r="J8" s="73">
        <v>42026</v>
      </c>
      <c r="K8" s="72" t="s">
        <v>934</v>
      </c>
      <c r="L8" s="73">
        <v>42035</v>
      </c>
      <c r="M8" s="72"/>
      <c r="N8" s="72"/>
      <c r="O8" s="72"/>
      <c r="P8" s="72"/>
      <c r="Q8" s="72" t="s">
        <v>259</v>
      </c>
      <c r="R8" s="72" t="s">
        <v>259</v>
      </c>
      <c r="S8" s="72" t="s">
        <v>245</v>
      </c>
      <c r="T8" s="72"/>
    </row>
    <row r="9" spans="1:21" s="74" customFormat="1" ht="45" x14ac:dyDescent="0.25">
      <c r="A9" s="75" t="s">
        <v>1227</v>
      </c>
      <c r="B9" s="72" t="s">
        <v>1228</v>
      </c>
      <c r="C9" s="72" t="s">
        <v>1229</v>
      </c>
      <c r="D9" s="72" t="s">
        <v>1230</v>
      </c>
      <c r="E9" s="73"/>
      <c r="F9" s="72" t="s">
        <v>245</v>
      </c>
      <c r="G9" s="72" t="s">
        <v>1231</v>
      </c>
      <c r="H9" s="73"/>
      <c r="I9" s="72" t="s">
        <v>1232</v>
      </c>
      <c r="J9" s="73"/>
      <c r="K9" s="72" t="s">
        <v>1233</v>
      </c>
      <c r="L9" s="73"/>
      <c r="M9" s="72"/>
      <c r="N9" s="72"/>
      <c r="O9" s="72"/>
      <c r="P9" s="72"/>
      <c r="Q9" s="72"/>
      <c r="R9" s="72"/>
      <c r="S9" s="72"/>
      <c r="T9" s="72"/>
    </row>
    <row r="10" spans="1:21" s="74" customFormat="1" ht="45" x14ac:dyDescent="0.25">
      <c r="A10" s="75" t="s">
        <v>1227</v>
      </c>
      <c r="B10" s="72" t="s">
        <v>1234</v>
      </c>
      <c r="C10" s="72" t="s">
        <v>1229</v>
      </c>
      <c r="D10" s="72" t="s">
        <v>1230</v>
      </c>
      <c r="E10" s="73"/>
      <c r="F10" s="72" t="s">
        <v>244</v>
      </c>
      <c r="G10" s="72" t="s">
        <v>1235</v>
      </c>
      <c r="H10" s="73"/>
      <c r="I10" s="72" t="s">
        <v>1236</v>
      </c>
      <c r="J10" s="73"/>
      <c r="K10" s="72" t="s">
        <v>1237</v>
      </c>
      <c r="L10" s="73"/>
      <c r="M10" s="72"/>
      <c r="N10" s="72"/>
      <c r="O10" s="72"/>
      <c r="P10" s="72"/>
      <c r="Q10" s="72"/>
      <c r="R10" s="72"/>
      <c r="S10" s="72"/>
      <c r="T10" s="72"/>
    </row>
    <row r="11" spans="1:21" s="74" customFormat="1" ht="45" x14ac:dyDescent="0.25">
      <c r="A11" s="75" t="s">
        <v>1227</v>
      </c>
      <c r="B11" s="76" t="s">
        <v>1238</v>
      </c>
      <c r="C11" s="72" t="s">
        <v>1229</v>
      </c>
      <c r="D11" s="72" t="s">
        <v>1230</v>
      </c>
      <c r="E11" s="73"/>
      <c r="F11" s="72" t="s">
        <v>244</v>
      </c>
      <c r="G11" s="72" t="s">
        <v>1239</v>
      </c>
      <c r="H11" s="73"/>
      <c r="I11" s="72" t="s">
        <v>1240</v>
      </c>
      <c r="J11" s="73"/>
      <c r="K11" s="72" t="s">
        <v>1241</v>
      </c>
      <c r="L11" s="73"/>
      <c r="M11" s="72"/>
      <c r="N11" s="73"/>
      <c r="O11" s="72"/>
      <c r="P11" s="72"/>
      <c r="Q11" s="72"/>
      <c r="R11" s="72"/>
      <c r="S11" s="72"/>
      <c r="T11" s="72"/>
    </row>
    <row r="12" spans="1:21" s="74" customFormat="1" ht="22.5" x14ac:dyDescent="0.25">
      <c r="A12" s="77" t="s">
        <v>1242</v>
      </c>
      <c r="B12" s="72" t="s">
        <v>1243</v>
      </c>
      <c r="C12" s="72" t="s">
        <v>1229</v>
      </c>
      <c r="D12" s="72" t="s">
        <v>1230</v>
      </c>
      <c r="E12" s="73"/>
      <c r="F12" s="74" t="s">
        <v>245</v>
      </c>
      <c r="G12" s="72" t="s">
        <v>1244</v>
      </c>
      <c r="H12" s="72"/>
      <c r="I12" s="72" t="s">
        <v>1233</v>
      </c>
      <c r="J12" s="72"/>
      <c r="K12" s="72"/>
      <c r="L12" s="72"/>
      <c r="M12" s="72"/>
      <c r="N12" s="73"/>
      <c r="O12" s="72"/>
      <c r="T12" s="72"/>
    </row>
    <row r="13" spans="1:21" s="74" customFormat="1" ht="22.5" x14ac:dyDescent="0.25">
      <c r="A13" s="77" t="s">
        <v>1242</v>
      </c>
      <c r="B13" s="72" t="s">
        <v>1245</v>
      </c>
      <c r="C13" s="72" t="s">
        <v>1229</v>
      </c>
      <c r="D13" s="72" t="s">
        <v>1230</v>
      </c>
      <c r="E13" s="73"/>
      <c r="F13" s="74" t="s">
        <v>245</v>
      </c>
      <c r="G13" s="72" t="s">
        <v>1246</v>
      </c>
      <c r="H13" s="72"/>
      <c r="I13" s="72" t="s">
        <v>1247</v>
      </c>
      <c r="J13" s="72"/>
      <c r="K13" s="72"/>
      <c r="L13" s="72"/>
      <c r="M13" s="72"/>
      <c r="N13" s="73"/>
      <c r="O13" s="72"/>
      <c r="T13" s="72"/>
    </row>
    <row r="14" spans="1:21" s="74" customFormat="1" ht="33.75" x14ac:dyDescent="0.25">
      <c r="A14" s="77" t="s">
        <v>1242</v>
      </c>
      <c r="B14" s="76" t="s">
        <v>1248</v>
      </c>
      <c r="C14" s="72" t="s">
        <v>1229</v>
      </c>
      <c r="D14" s="72" t="s">
        <v>1230</v>
      </c>
      <c r="E14" s="73"/>
      <c r="F14" s="74" t="s">
        <v>245</v>
      </c>
      <c r="G14" s="72" t="s">
        <v>1249</v>
      </c>
      <c r="H14" s="73"/>
      <c r="I14" s="72" t="s">
        <v>1250</v>
      </c>
      <c r="J14" s="72"/>
      <c r="K14" s="72" t="s">
        <v>1233</v>
      </c>
      <c r="L14" s="72"/>
      <c r="M14" s="72"/>
      <c r="N14" s="73"/>
      <c r="O14" s="72"/>
      <c r="T14" s="72"/>
    </row>
    <row r="15" spans="1:21" s="74" customFormat="1" ht="33.75" x14ac:dyDescent="0.25">
      <c r="A15" s="75" t="s">
        <v>1251</v>
      </c>
      <c r="B15" s="76" t="s">
        <v>1252</v>
      </c>
      <c r="C15" s="72" t="s">
        <v>1229</v>
      </c>
      <c r="D15" s="72" t="s">
        <v>1230</v>
      </c>
      <c r="E15" s="78"/>
      <c r="F15" s="74" t="s">
        <v>244</v>
      </c>
      <c r="G15" s="72" t="s">
        <v>1253</v>
      </c>
      <c r="I15" s="72" t="s">
        <v>1254</v>
      </c>
    </row>
    <row r="16" spans="1:21" s="74" customFormat="1" ht="22.5" x14ac:dyDescent="0.25">
      <c r="A16" s="75" t="s">
        <v>1255</v>
      </c>
      <c r="B16" s="76" t="s">
        <v>1256</v>
      </c>
      <c r="C16" s="72" t="s">
        <v>1229</v>
      </c>
      <c r="D16" s="72" t="s">
        <v>1230</v>
      </c>
      <c r="E16" s="78"/>
      <c r="F16" s="74" t="s">
        <v>245</v>
      </c>
      <c r="G16" s="72" t="s">
        <v>1257</v>
      </c>
      <c r="I16" s="72" t="s">
        <v>1258</v>
      </c>
      <c r="K16" s="74" t="s">
        <v>1259</v>
      </c>
    </row>
    <row r="17" spans="1:20" s="74" customFormat="1" ht="22.5" x14ac:dyDescent="0.25">
      <c r="A17" s="75" t="s">
        <v>1255</v>
      </c>
      <c r="B17" s="76" t="s">
        <v>1260</v>
      </c>
      <c r="C17" s="72" t="s">
        <v>1229</v>
      </c>
      <c r="D17" s="72" t="s">
        <v>1230</v>
      </c>
      <c r="E17" s="78"/>
      <c r="F17" s="74" t="s">
        <v>245</v>
      </c>
      <c r="G17" s="72" t="s">
        <v>1261</v>
      </c>
      <c r="I17" s="72" t="s">
        <v>1247</v>
      </c>
      <c r="K17" s="74" t="s">
        <v>1262</v>
      </c>
    </row>
    <row r="18" spans="1:20" s="74" customFormat="1" ht="33.75" x14ac:dyDescent="0.25">
      <c r="A18" s="75" t="s">
        <v>1255</v>
      </c>
      <c r="B18" s="76" t="s">
        <v>1263</v>
      </c>
      <c r="C18" s="72" t="s">
        <v>1229</v>
      </c>
      <c r="D18" s="72" t="s">
        <v>1230</v>
      </c>
      <c r="E18" s="78"/>
      <c r="F18" s="74" t="s">
        <v>245</v>
      </c>
      <c r="G18" s="72" t="s">
        <v>1264</v>
      </c>
      <c r="I18" s="72" t="s">
        <v>1265</v>
      </c>
    </row>
    <row r="19" spans="1:20" s="74" customFormat="1" ht="22.5" x14ac:dyDescent="0.25">
      <c r="A19" s="72" t="s">
        <v>1266</v>
      </c>
      <c r="B19" s="72" t="s">
        <v>1267</v>
      </c>
      <c r="C19" s="72" t="s">
        <v>1268</v>
      </c>
      <c r="D19" s="79" t="s">
        <v>1269</v>
      </c>
      <c r="E19" s="72"/>
      <c r="F19" s="72" t="s">
        <v>245</v>
      </c>
      <c r="G19" s="72" t="s">
        <v>1270</v>
      </c>
      <c r="H19" s="72"/>
      <c r="I19" s="72" t="s">
        <v>1271</v>
      </c>
      <c r="J19" s="72"/>
      <c r="K19" s="72" t="s">
        <v>1272</v>
      </c>
      <c r="L19" s="72"/>
      <c r="M19" s="72"/>
      <c r="N19" s="72"/>
      <c r="O19" s="72"/>
      <c r="P19" s="72"/>
      <c r="Q19" s="72" t="s">
        <v>258</v>
      </c>
      <c r="R19" s="72" t="s">
        <v>259</v>
      </c>
      <c r="S19" s="72"/>
      <c r="T19" s="72"/>
    </row>
    <row r="20" spans="1:20" s="74" customFormat="1" ht="33.75" x14ac:dyDescent="0.25">
      <c r="A20" s="72" t="s">
        <v>1266</v>
      </c>
      <c r="B20" s="72" t="s">
        <v>1273</v>
      </c>
      <c r="C20" s="72" t="s">
        <v>1268</v>
      </c>
      <c r="D20" s="79" t="s">
        <v>1269</v>
      </c>
      <c r="E20" s="72"/>
      <c r="F20" s="72" t="s">
        <v>245</v>
      </c>
      <c r="G20" s="72" t="s">
        <v>1274</v>
      </c>
      <c r="H20" s="72"/>
      <c r="I20" s="72" t="s">
        <v>1275</v>
      </c>
      <c r="J20" s="72"/>
      <c r="K20" s="72" t="s">
        <v>1276</v>
      </c>
      <c r="L20" s="72"/>
      <c r="M20" s="72"/>
      <c r="N20" s="72"/>
      <c r="O20" s="72"/>
      <c r="P20" s="72"/>
      <c r="Q20" s="72" t="s">
        <v>258</v>
      </c>
      <c r="R20" s="72" t="s">
        <v>257</v>
      </c>
      <c r="S20" s="72"/>
      <c r="T20" s="72"/>
    </row>
    <row r="21" spans="1:20" s="74" customFormat="1" ht="33.75" x14ac:dyDescent="0.25">
      <c r="A21" s="72" t="s">
        <v>1277</v>
      </c>
      <c r="B21" s="72" t="s">
        <v>1278</v>
      </c>
      <c r="C21" s="72" t="s">
        <v>1268</v>
      </c>
      <c r="D21" s="79" t="s">
        <v>1269</v>
      </c>
      <c r="E21" s="72"/>
      <c r="F21" s="72" t="s">
        <v>245</v>
      </c>
      <c r="G21" s="72" t="s">
        <v>1279</v>
      </c>
      <c r="H21" s="72"/>
      <c r="I21" s="72" t="s">
        <v>1271</v>
      </c>
      <c r="J21" s="72"/>
      <c r="K21" s="72" t="s">
        <v>1272</v>
      </c>
      <c r="L21" s="72"/>
      <c r="M21" s="72" t="s">
        <v>1280</v>
      </c>
      <c r="N21" s="72"/>
      <c r="O21" s="72"/>
      <c r="P21" s="72"/>
      <c r="Q21" s="72" t="s">
        <v>258</v>
      </c>
      <c r="R21" s="72" t="s">
        <v>259</v>
      </c>
      <c r="S21" s="72"/>
      <c r="T21" s="72"/>
    </row>
    <row r="22" spans="1:20" s="74" customFormat="1" ht="22.5" x14ac:dyDescent="0.25">
      <c r="A22" s="72" t="s">
        <v>1277</v>
      </c>
      <c r="B22" s="72" t="s">
        <v>1281</v>
      </c>
      <c r="C22" s="72" t="s">
        <v>1268</v>
      </c>
      <c r="D22" s="79" t="s">
        <v>1269</v>
      </c>
      <c r="E22" s="72"/>
      <c r="F22" s="72" t="s">
        <v>245</v>
      </c>
      <c r="G22" s="72" t="s">
        <v>1282</v>
      </c>
      <c r="H22" s="72"/>
      <c r="I22" s="72" t="s">
        <v>1283</v>
      </c>
      <c r="J22" s="72"/>
      <c r="K22" s="72" t="s">
        <v>1284</v>
      </c>
      <c r="L22" s="72"/>
      <c r="M22" s="72"/>
      <c r="N22" s="72"/>
      <c r="O22" s="72"/>
      <c r="P22" s="72"/>
      <c r="Q22" s="72" t="s">
        <v>258</v>
      </c>
      <c r="R22" s="72" t="s">
        <v>259</v>
      </c>
      <c r="S22" s="72"/>
      <c r="T22" s="72"/>
    </row>
    <row r="23" spans="1:20" s="74" customFormat="1" ht="22.5" x14ac:dyDescent="0.25">
      <c r="A23" s="72" t="s">
        <v>1285</v>
      </c>
      <c r="B23" s="72" t="s">
        <v>1286</v>
      </c>
      <c r="C23" s="72" t="s">
        <v>1268</v>
      </c>
      <c r="D23" s="79" t="s">
        <v>1269</v>
      </c>
      <c r="E23" s="72"/>
      <c r="F23" s="72" t="s">
        <v>245</v>
      </c>
      <c r="G23" s="72" t="s">
        <v>1287</v>
      </c>
      <c r="H23" s="72"/>
      <c r="I23" s="72" t="s">
        <v>1288</v>
      </c>
      <c r="J23" s="72"/>
      <c r="K23" s="72"/>
      <c r="L23" s="72"/>
      <c r="M23" s="72" t="s">
        <v>1289</v>
      </c>
      <c r="N23" s="72"/>
      <c r="O23" s="72"/>
      <c r="P23" s="72"/>
      <c r="Q23" s="72" t="s">
        <v>258</v>
      </c>
      <c r="R23" s="72" t="s">
        <v>259</v>
      </c>
      <c r="S23" s="72"/>
      <c r="T23" s="72"/>
    </row>
    <row r="24" spans="1:20" s="74" customFormat="1" ht="22.5" x14ac:dyDescent="0.25">
      <c r="A24" s="72" t="s">
        <v>1285</v>
      </c>
      <c r="B24" s="72" t="s">
        <v>1290</v>
      </c>
      <c r="C24" s="72" t="s">
        <v>1268</v>
      </c>
      <c r="D24" s="79" t="s">
        <v>1269</v>
      </c>
      <c r="E24" s="72"/>
      <c r="F24" s="72" t="s">
        <v>245</v>
      </c>
      <c r="G24" s="72" t="s">
        <v>1291</v>
      </c>
      <c r="H24" s="72"/>
      <c r="I24" s="72" t="s">
        <v>1292</v>
      </c>
      <c r="J24" s="72"/>
      <c r="K24" s="72"/>
      <c r="L24" s="72"/>
      <c r="M24" s="72"/>
      <c r="N24" s="72"/>
      <c r="O24" s="72"/>
      <c r="P24" s="72"/>
      <c r="Q24" s="72" t="s">
        <v>257</v>
      </c>
      <c r="R24" s="72" t="s">
        <v>257</v>
      </c>
      <c r="S24" s="72"/>
      <c r="T24" s="72"/>
    </row>
    <row r="25" spans="1:20" s="74" customFormat="1" ht="22.5" x14ac:dyDescent="0.25">
      <c r="A25" s="72" t="s">
        <v>1293</v>
      </c>
      <c r="B25" s="72" t="s">
        <v>1294</v>
      </c>
      <c r="C25" s="72" t="s">
        <v>1268</v>
      </c>
      <c r="D25" s="79" t="s">
        <v>1269</v>
      </c>
      <c r="E25" s="72"/>
      <c r="F25" s="72" t="s">
        <v>245</v>
      </c>
      <c r="G25" s="72" t="s">
        <v>1295</v>
      </c>
      <c r="H25" s="72"/>
      <c r="I25" s="72" t="s">
        <v>1296</v>
      </c>
      <c r="J25" s="72"/>
      <c r="K25" s="72" t="s">
        <v>1297</v>
      </c>
      <c r="L25" s="72"/>
      <c r="M25" s="72"/>
      <c r="N25" s="72"/>
      <c r="O25" s="72"/>
      <c r="P25" s="72"/>
      <c r="Q25" s="72" t="s">
        <v>257</v>
      </c>
      <c r="R25" s="72" t="s">
        <v>258</v>
      </c>
      <c r="S25" s="72"/>
      <c r="T25" s="72"/>
    </row>
    <row r="26" spans="1:20" s="74" customFormat="1" ht="22.5" x14ac:dyDescent="0.25">
      <c r="A26" s="72" t="s">
        <v>1293</v>
      </c>
      <c r="B26" s="72" t="s">
        <v>1298</v>
      </c>
      <c r="C26" s="72" t="s">
        <v>1268</v>
      </c>
      <c r="D26" s="79" t="s">
        <v>1269</v>
      </c>
      <c r="E26" s="72"/>
      <c r="F26" s="72" t="s">
        <v>245</v>
      </c>
      <c r="G26" s="72" t="s">
        <v>1299</v>
      </c>
      <c r="H26" s="72"/>
      <c r="I26" s="72" t="s">
        <v>1233</v>
      </c>
      <c r="J26" s="72"/>
      <c r="K26" s="72"/>
      <c r="L26" s="72"/>
      <c r="M26" s="72"/>
      <c r="N26" s="72"/>
      <c r="O26" s="72"/>
      <c r="P26" s="72"/>
      <c r="Q26" s="72" t="s">
        <v>258</v>
      </c>
      <c r="R26" s="72" t="s">
        <v>258</v>
      </c>
      <c r="S26" s="72"/>
      <c r="T26" s="72"/>
    </row>
    <row r="27" spans="1:20" s="80" customFormat="1" ht="45" x14ac:dyDescent="0.25">
      <c r="A27" s="30" t="s">
        <v>1300</v>
      </c>
      <c r="B27" s="30" t="s">
        <v>1301</v>
      </c>
      <c r="C27" s="30" t="s">
        <v>1302</v>
      </c>
      <c r="D27" s="72" t="s">
        <v>1269</v>
      </c>
      <c r="E27" s="72"/>
      <c r="F27" s="72" t="s">
        <v>245</v>
      </c>
      <c r="G27" s="72" t="s">
        <v>1303</v>
      </c>
      <c r="H27" s="72"/>
      <c r="I27" s="72" t="s">
        <v>1304</v>
      </c>
      <c r="J27" s="72"/>
      <c r="K27" s="72" t="s">
        <v>1305</v>
      </c>
      <c r="L27" s="72"/>
      <c r="M27" s="72"/>
      <c r="N27" s="72"/>
      <c r="O27" s="72"/>
      <c r="P27" s="72"/>
      <c r="Q27" s="72" t="s">
        <v>258</v>
      </c>
      <c r="R27" s="72" t="s">
        <v>259</v>
      </c>
      <c r="S27" s="72"/>
      <c r="T27" s="72"/>
    </row>
    <row r="28" spans="1:20" s="80" customFormat="1" ht="78.75" x14ac:dyDescent="0.25">
      <c r="A28" s="30" t="s">
        <v>1300</v>
      </c>
      <c r="B28" s="30" t="s">
        <v>1306</v>
      </c>
      <c r="C28" s="30" t="s">
        <v>1302</v>
      </c>
      <c r="D28" s="72" t="s">
        <v>1269</v>
      </c>
      <c r="E28" s="72"/>
      <c r="F28" s="72" t="s">
        <v>245</v>
      </c>
      <c r="G28" s="72" t="s">
        <v>1307</v>
      </c>
      <c r="H28" s="72"/>
      <c r="I28" s="72" t="s">
        <v>1308</v>
      </c>
      <c r="J28" s="72"/>
      <c r="K28" s="72" t="s">
        <v>1309</v>
      </c>
      <c r="L28" s="72"/>
      <c r="M28" s="72" t="s">
        <v>1310</v>
      </c>
      <c r="N28" s="72"/>
      <c r="O28" s="72"/>
      <c r="P28" s="72"/>
      <c r="Q28" s="72" t="s">
        <v>258</v>
      </c>
      <c r="R28" s="72" t="s">
        <v>259</v>
      </c>
      <c r="S28" s="72"/>
      <c r="T28" s="72"/>
    </row>
    <row r="29" spans="1:20" s="80" customFormat="1" ht="33.75" x14ac:dyDescent="0.25">
      <c r="A29" s="30" t="s">
        <v>1300</v>
      </c>
      <c r="B29" s="72" t="s">
        <v>1311</v>
      </c>
      <c r="C29" s="30" t="s">
        <v>1302</v>
      </c>
      <c r="D29" s="72" t="s">
        <v>1269</v>
      </c>
      <c r="E29" s="72"/>
      <c r="F29" s="72" t="s">
        <v>244</v>
      </c>
      <c r="G29" s="72" t="s">
        <v>1312</v>
      </c>
      <c r="H29" s="72"/>
      <c r="I29" s="72" t="s">
        <v>1313</v>
      </c>
      <c r="J29" s="72"/>
      <c r="K29" s="72" t="s">
        <v>1314</v>
      </c>
      <c r="L29" s="72"/>
      <c r="M29" s="72" t="s">
        <v>1315</v>
      </c>
      <c r="N29" s="72"/>
      <c r="O29" s="72" t="s">
        <v>1316</v>
      </c>
      <c r="P29" s="72"/>
      <c r="Q29" s="72" t="s">
        <v>258</v>
      </c>
      <c r="R29" s="72" t="s">
        <v>258</v>
      </c>
      <c r="S29" s="72"/>
      <c r="T29" s="72"/>
    </row>
    <row r="30" spans="1:20" s="80" customFormat="1" ht="45" x14ac:dyDescent="0.2">
      <c r="A30" s="46" t="s">
        <v>1317</v>
      </c>
      <c r="B30" s="72" t="s">
        <v>1318</v>
      </c>
      <c r="C30" s="30" t="s">
        <v>1302</v>
      </c>
      <c r="D30" s="72" t="s">
        <v>1269</v>
      </c>
      <c r="E30" s="72"/>
      <c r="F30" s="72" t="s">
        <v>245</v>
      </c>
      <c r="G30" s="72" t="s">
        <v>1319</v>
      </c>
      <c r="H30" s="72"/>
      <c r="I30" s="72" t="s">
        <v>1320</v>
      </c>
      <c r="J30" s="72"/>
      <c r="K30" s="30" t="s">
        <v>1321</v>
      </c>
      <c r="L30" s="72"/>
      <c r="M30" s="72"/>
      <c r="N30" s="72"/>
      <c r="O30" s="72"/>
      <c r="P30" s="72"/>
      <c r="Q30" s="72" t="s">
        <v>258</v>
      </c>
      <c r="R30" s="72" t="s">
        <v>259</v>
      </c>
      <c r="S30" s="72"/>
      <c r="T30" s="72"/>
    </row>
    <row r="31" spans="1:20" s="80" customFormat="1" ht="33.75" x14ac:dyDescent="0.2">
      <c r="A31" s="46" t="s">
        <v>1317</v>
      </c>
      <c r="B31" s="72" t="s">
        <v>1322</v>
      </c>
      <c r="C31" s="30" t="s">
        <v>1302</v>
      </c>
      <c r="D31" s="72" t="s">
        <v>1269</v>
      </c>
      <c r="E31" s="72"/>
      <c r="F31" s="72" t="s">
        <v>245</v>
      </c>
      <c r="G31" s="72" t="s">
        <v>1323</v>
      </c>
      <c r="H31" s="72"/>
      <c r="I31" s="72" t="s">
        <v>1324</v>
      </c>
      <c r="J31" s="72"/>
      <c r="K31" s="72"/>
      <c r="L31" s="72"/>
      <c r="M31" s="72"/>
      <c r="N31" s="72"/>
      <c r="O31" s="72"/>
      <c r="P31" s="72"/>
      <c r="Q31" s="72" t="s">
        <v>258</v>
      </c>
      <c r="R31" s="72" t="s">
        <v>258</v>
      </c>
      <c r="S31" s="72"/>
      <c r="T31" s="72"/>
    </row>
    <row r="32" spans="1:20" s="80" customFormat="1" ht="45" x14ac:dyDescent="0.2">
      <c r="A32" s="46" t="s">
        <v>1325</v>
      </c>
      <c r="B32" s="72" t="s">
        <v>1326</v>
      </c>
      <c r="C32" s="72" t="s">
        <v>1327</v>
      </c>
      <c r="D32" s="72" t="s">
        <v>1269</v>
      </c>
      <c r="E32" s="72"/>
      <c r="F32" s="72" t="s">
        <v>245</v>
      </c>
      <c r="G32" s="72" t="s">
        <v>1328</v>
      </c>
      <c r="H32" s="72"/>
      <c r="I32" s="72" t="s">
        <v>1329</v>
      </c>
      <c r="J32" s="72"/>
      <c r="K32" s="72" t="s">
        <v>1330</v>
      </c>
      <c r="L32" s="72"/>
      <c r="M32" s="72" t="s">
        <v>1331</v>
      </c>
      <c r="N32" s="72"/>
      <c r="O32" s="72" t="s">
        <v>1332</v>
      </c>
      <c r="P32" s="81"/>
      <c r="Q32" s="72" t="s">
        <v>257</v>
      </c>
      <c r="R32" s="72" t="s">
        <v>257</v>
      </c>
      <c r="S32" s="81"/>
      <c r="T32" s="81"/>
    </row>
    <row r="33" spans="1:20" s="74" customFormat="1" ht="45" x14ac:dyDescent="0.2">
      <c r="A33" s="46" t="s">
        <v>1333</v>
      </c>
      <c r="B33" s="72" t="s">
        <v>1334</v>
      </c>
      <c r="C33" s="72" t="s">
        <v>1327</v>
      </c>
      <c r="D33" s="72" t="s">
        <v>1269</v>
      </c>
      <c r="E33" s="72"/>
      <c r="F33" s="72" t="s">
        <v>245</v>
      </c>
      <c r="G33" s="72" t="s">
        <v>1335</v>
      </c>
      <c r="H33" s="72"/>
      <c r="I33" s="72" t="s">
        <v>1336</v>
      </c>
      <c r="J33" s="72"/>
      <c r="K33" s="72"/>
      <c r="L33" s="72"/>
      <c r="M33" s="72"/>
      <c r="N33" s="72"/>
      <c r="O33" s="72"/>
      <c r="P33" s="72"/>
      <c r="Q33" s="72" t="s">
        <v>257</v>
      </c>
      <c r="R33" s="72" t="s">
        <v>257</v>
      </c>
      <c r="S33" s="72"/>
      <c r="T33" s="72"/>
    </row>
    <row r="34" spans="1:20" s="74" customFormat="1" ht="45" x14ac:dyDescent="0.2">
      <c r="A34" s="46" t="s">
        <v>1333</v>
      </c>
      <c r="B34" s="72" t="s">
        <v>1337</v>
      </c>
      <c r="C34" s="72" t="s">
        <v>1327</v>
      </c>
      <c r="D34" s="72" t="s">
        <v>1269</v>
      </c>
      <c r="E34" s="72"/>
      <c r="F34" s="72" t="s">
        <v>245</v>
      </c>
      <c r="G34" s="72" t="s">
        <v>1338</v>
      </c>
      <c r="H34" s="72"/>
      <c r="I34" s="72" t="s">
        <v>1339</v>
      </c>
      <c r="J34" s="72"/>
      <c r="K34" s="72" t="s">
        <v>1340</v>
      </c>
      <c r="L34" s="72"/>
      <c r="M34" s="72"/>
      <c r="N34" s="72"/>
      <c r="O34" s="72"/>
      <c r="P34" s="72"/>
      <c r="Q34" s="72" t="s">
        <v>257</v>
      </c>
      <c r="R34" s="72" t="s">
        <v>257</v>
      </c>
      <c r="S34" s="72"/>
      <c r="T34" s="72"/>
    </row>
    <row r="35" spans="1:20" s="74" customFormat="1" ht="56.25" x14ac:dyDescent="0.2">
      <c r="A35" s="46" t="s">
        <v>1341</v>
      </c>
      <c r="B35" s="72" t="s">
        <v>1342</v>
      </c>
      <c r="C35" s="72" t="s">
        <v>1327</v>
      </c>
      <c r="D35" s="72" t="s">
        <v>1269</v>
      </c>
      <c r="E35" s="72"/>
      <c r="F35" s="72" t="s">
        <v>245</v>
      </c>
      <c r="G35" s="72" t="s">
        <v>1343</v>
      </c>
      <c r="H35" s="72"/>
      <c r="I35" s="72" t="s">
        <v>1344</v>
      </c>
      <c r="J35" s="72"/>
      <c r="K35" s="72" t="s">
        <v>1345</v>
      </c>
      <c r="L35" s="72"/>
      <c r="M35" s="72" t="s">
        <v>1346</v>
      </c>
      <c r="N35" s="72"/>
      <c r="O35" s="72" t="s">
        <v>1347</v>
      </c>
      <c r="P35" s="72"/>
      <c r="Q35" s="72" t="s">
        <v>258</v>
      </c>
      <c r="R35" s="72" t="s">
        <v>259</v>
      </c>
      <c r="S35" s="72"/>
      <c r="T35" s="72"/>
    </row>
    <row r="36" spans="1:20" s="74" customFormat="1" ht="33.75" x14ac:dyDescent="0.2">
      <c r="A36" s="46" t="s">
        <v>1341</v>
      </c>
      <c r="B36" s="72" t="s">
        <v>1348</v>
      </c>
      <c r="C36" s="72" t="s">
        <v>1327</v>
      </c>
      <c r="D36" s="72" t="s">
        <v>1269</v>
      </c>
      <c r="E36" s="72"/>
      <c r="F36" s="72" t="s">
        <v>244</v>
      </c>
      <c r="G36" s="72" t="s">
        <v>1349</v>
      </c>
      <c r="H36" s="72"/>
      <c r="I36" s="72" t="s">
        <v>1350</v>
      </c>
      <c r="J36" s="72"/>
      <c r="K36" s="72"/>
      <c r="L36" s="72"/>
      <c r="M36" s="72"/>
      <c r="N36" s="72"/>
      <c r="O36" s="72" t="s">
        <v>1351</v>
      </c>
      <c r="P36" s="72"/>
      <c r="Q36" s="72" t="s">
        <v>257</v>
      </c>
      <c r="R36" s="72" t="s">
        <v>257</v>
      </c>
      <c r="S36" s="72"/>
      <c r="T36" s="72"/>
    </row>
    <row r="37" spans="1:20" s="74" customFormat="1" ht="33.75" x14ac:dyDescent="0.2">
      <c r="A37" s="46" t="s">
        <v>1341</v>
      </c>
      <c r="B37" s="72" t="s">
        <v>1352</v>
      </c>
      <c r="C37" s="72" t="s">
        <v>1327</v>
      </c>
      <c r="D37" s="72" t="s">
        <v>1269</v>
      </c>
      <c r="E37" s="72"/>
      <c r="F37" s="72" t="s">
        <v>245</v>
      </c>
      <c r="G37" s="72" t="s">
        <v>1353</v>
      </c>
      <c r="H37" s="72"/>
      <c r="I37" s="72" t="s">
        <v>1354</v>
      </c>
      <c r="J37" s="72"/>
      <c r="K37" s="72"/>
      <c r="L37" s="72"/>
      <c r="M37" s="72"/>
      <c r="N37" s="72"/>
      <c r="O37" s="72"/>
      <c r="P37" s="72"/>
      <c r="Q37" s="72" t="s">
        <v>258</v>
      </c>
      <c r="R37" s="72" t="s">
        <v>257</v>
      </c>
      <c r="S37" s="72"/>
      <c r="T37" s="72"/>
    </row>
    <row r="38" spans="1:20" s="74" customFormat="1" ht="33.75" x14ac:dyDescent="0.25">
      <c r="A38" s="72" t="s">
        <v>1355</v>
      </c>
      <c r="B38" s="72" t="s">
        <v>1356</v>
      </c>
      <c r="C38" s="72" t="s">
        <v>1327</v>
      </c>
      <c r="D38" s="72" t="s">
        <v>1269</v>
      </c>
      <c r="E38" s="72"/>
      <c r="F38" s="72" t="s">
        <v>244</v>
      </c>
      <c r="G38" s="72" t="s">
        <v>1357</v>
      </c>
      <c r="H38" s="72"/>
      <c r="I38" s="72" t="s">
        <v>1358</v>
      </c>
      <c r="J38" s="72"/>
      <c r="K38" s="72" t="s">
        <v>1359</v>
      </c>
      <c r="L38" s="72"/>
      <c r="M38" s="72" t="s">
        <v>1360</v>
      </c>
      <c r="N38" s="72"/>
      <c r="O38" s="72"/>
      <c r="P38" s="72"/>
      <c r="Q38" s="72" t="s">
        <v>257</v>
      </c>
      <c r="R38" s="72" t="s">
        <v>257</v>
      </c>
      <c r="S38" s="72"/>
      <c r="T38" s="72"/>
    </row>
    <row r="39" spans="1:20" s="74" customFormat="1" ht="11.25" x14ac:dyDescent="0.25">
      <c r="A39" s="72"/>
      <c r="B39" s="72"/>
      <c r="C39" s="72"/>
      <c r="D39" s="72"/>
      <c r="E39" s="72"/>
      <c r="F39" s="72"/>
      <c r="G39" s="72"/>
      <c r="H39" s="72"/>
      <c r="I39" s="72"/>
      <c r="J39" s="72"/>
      <c r="K39" s="72"/>
      <c r="L39" s="72"/>
      <c r="M39" s="72"/>
      <c r="N39" s="72"/>
      <c r="O39" s="72"/>
      <c r="P39" s="72"/>
      <c r="Q39" s="72"/>
      <c r="R39" s="72"/>
      <c r="S39" s="72"/>
      <c r="T39" s="72"/>
    </row>
    <row r="40" spans="1:20" s="74" customFormat="1" ht="11.25" x14ac:dyDescent="0.25">
      <c r="A40" s="72"/>
      <c r="B40" s="72"/>
      <c r="C40" s="72"/>
      <c r="D40" s="72"/>
      <c r="E40" s="72"/>
      <c r="F40" s="72"/>
      <c r="G40" s="72"/>
      <c r="H40" s="72"/>
      <c r="I40" s="72"/>
      <c r="J40" s="72"/>
      <c r="K40" s="72"/>
      <c r="L40" s="72"/>
      <c r="M40" s="72"/>
      <c r="N40" s="72"/>
      <c r="O40" s="72"/>
      <c r="P40" s="72"/>
      <c r="Q40" s="72"/>
      <c r="R40" s="72"/>
      <c r="S40" s="72"/>
      <c r="T40" s="72"/>
    </row>
    <row r="41" spans="1:20" s="74" customFormat="1" ht="11.25" x14ac:dyDescent="0.25">
      <c r="A41" s="72"/>
      <c r="B41" s="72"/>
      <c r="C41" s="72"/>
      <c r="D41" s="72"/>
      <c r="E41" s="72"/>
      <c r="F41" s="72"/>
      <c r="G41" s="72"/>
      <c r="H41" s="72"/>
      <c r="I41" s="72"/>
      <c r="J41" s="72"/>
      <c r="K41" s="72"/>
      <c r="L41" s="72"/>
      <c r="M41" s="72"/>
      <c r="N41" s="72"/>
      <c r="O41" s="72"/>
      <c r="P41" s="72"/>
      <c r="Q41" s="72"/>
      <c r="R41" s="72"/>
      <c r="S41" s="72"/>
      <c r="T41" s="72"/>
    </row>
    <row r="42" spans="1:20" s="74" customFormat="1" ht="11.25" x14ac:dyDescent="0.25">
      <c r="A42" s="72"/>
      <c r="B42" s="72"/>
      <c r="C42" s="72"/>
      <c r="D42" s="72"/>
      <c r="E42" s="72"/>
      <c r="F42" s="72"/>
      <c r="G42" s="72"/>
      <c r="H42" s="72"/>
      <c r="I42" s="72"/>
      <c r="J42" s="72"/>
      <c r="K42" s="72"/>
      <c r="L42" s="72"/>
      <c r="M42" s="72"/>
      <c r="N42" s="72"/>
      <c r="O42" s="72"/>
      <c r="P42" s="72"/>
      <c r="Q42" s="72"/>
      <c r="R42" s="72"/>
      <c r="S42" s="72"/>
      <c r="T42" s="72"/>
    </row>
    <row r="43" spans="1:20" s="74" customFormat="1" ht="11.25" x14ac:dyDescent="0.25">
      <c r="A43" s="72"/>
      <c r="B43" s="72"/>
      <c r="C43" s="72"/>
      <c r="D43" s="72"/>
      <c r="E43" s="72"/>
      <c r="F43" s="72"/>
      <c r="G43" s="72"/>
      <c r="H43" s="72"/>
      <c r="I43" s="72"/>
      <c r="J43" s="72"/>
      <c r="K43" s="72"/>
      <c r="L43" s="72"/>
      <c r="M43" s="72"/>
      <c r="N43" s="72"/>
      <c r="O43" s="72"/>
      <c r="P43" s="72"/>
      <c r="Q43" s="72"/>
      <c r="R43" s="72"/>
      <c r="S43" s="72"/>
      <c r="T43" s="72"/>
    </row>
    <row r="44" spans="1:20" s="74" customFormat="1" ht="11.25" x14ac:dyDescent="0.25">
      <c r="A44" s="72"/>
      <c r="B44" s="72"/>
      <c r="C44" s="72"/>
      <c r="D44" s="72"/>
      <c r="E44" s="72"/>
      <c r="F44" s="72"/>
      <c r="G44" s="72"/>
      <c r="H44" s="72"/>
      <c r="I44" s="72"/>
      <c r="J44" s="72"/>
      <c r="K44" s="72"/>
      <c r="L44" s="72"/>
      <c r="M44" s="72"/>
      <c r="N44" s="72"/>
      <c r="O44" s="72"/>
      <c r="P44" s="72"/>
      <c r="Q44" s="72"/>
      <c r="R44" s="72"/>
      <c r="S44" s="72"/>
      <c r="T44" s="72"/>
    </row>
    <row r="45" spans="1:20" s="74" customFormat="1" ht="11.25" x14ac:dyDescent="0.25">
      <c r="A45" s="72"/>
      <c r="B45" s="72"/>
      <c r="C45" s="72"/>
      <c r="D45" s="72"/>
      <c r="E45" s="72"/>
      <c r="F45" s="72"/>
      <c r="G45" s="72"/>
      <c r="H45" s="72"/>
      <c r="I45" s="72"/>
      <c r="J45" s="72"/>
      <c r="K45" s="72"/>
      <c r="L45" s="72"/>
      <c r="M45" s="72"/>
      <c r="N45" s="72"/>
      <c r="O45" s="72"/>
      <c r="P45" s="72"/>
      <c r="Q45" s="72"/>
      <c r="R45" s="72"/>
      <c r="S45" s="72"/>
      <c r="T45" s="72"/>
    </row>
    <row r="46" spans="1:20" s="74" customFormat="1" ht="11.25" x14ac:dyDescent="0.25">
      <c r="A46" s="72"/>
      <c r="B46" s="72"/>
      <c r="C46" s="72"/>
      <c r="D46" s="72"/>
      <c r="E46" s="72"/>
      <c r="F46" s="72"/>
      <c r="G46" s="72"/>
      <c r="H46" s="72"/>
      <c r="I46" s="72"/>
      <c r="J46" s="72"/>
      <c r="K46" s="72"/>
      <c r="L46" s="72"/>
      <c r="M46" s="72"/>
      <c r="N46" s="72"/>
      <c r="O46" s="72"/>
      <c r="P46" s="72"/>
      <c r="Q46" s="72"/>
      <c r="R46" s="72"/>
      <c r="S46" s="72"/>
      <c r="T46" s="72"/>
    </row>
    <row r="47" spans="1:20" s="74" customFormat="1" ht="11.25" x14ac:dyDescent="0.25">
      <c r="A47" s="72"/>
      <c r="B47" s="72"/>
      <c r="C47" s="72"/>
      <c r="D47" s="72"/>
      <c r="E47" s="72"/>
      <c r="F47" s="72"/>
      <c r="G47" s="72"/>
      <c r="H47" s="72"/>
      <c r="I47" s="72"/>
      <c r="J47" s="72"/>
      <c r="K47" s="72"/>
      <c r="L47" s="72"/>
      <c r="M47" s="72"/>
      <c r="N47" s="72"/>
      <c r="O47" s="72"/>
      <c r="P47" s="72"/>
      <c r="Q47" s="72"/>
      <c r="R47" s="72"/>
      <c r="S47" s="72"/>
      <c r="T47" s="72"/>
    </row>
    <row r="48" spans="1:20" s="74" customFormat="1" ht="11.25" x14ac:dyDescent="0.25">
      <c r="A48" s="72"/>
      <c r="B48" s="72"/>
      <c r="C48" s="72"/>
      <c r="D48" s="72"/>
      <c r="E48" s="72"/>
      <c r="F48" s="72"/>
      <c r="G48" s="72"/>
      <c r="H48" s="72"/>
      <c r="I48" s="72"/>
      <c r="J48" s="72"/>
      <c r="K48" s="72"/>
      <c r="L48" s="72"/>
      <c r="M48" s="72"/>
      <c r="N48" s="72"/>
      <c r="O48" s="72"/>
      <c r="P48" s="72"/>
      <c r="Q48" s="72"/>
      <c r="R48" s="72"/>
      <c r="S48" s="72"/>
      <c r="T48" s="72"/>
    </row>
    <row r="49" spans="1:20" s="74" customFormat="1" ht="11.25" x14ac:dyDescent="0.25">
      <c r="A49" s="72"/>
      <c r="B49" s="72"/>
      <c r="C49" s="72"/>
      <c r="D49" s="72"/>
      <c r="E49" s="72"/>
      <c r="F49" s="72"/>
      <c r="G49" s="72"/>
      <c r="H49" s="72"/>
      <c r="I49" s="72"/>
      <c r="J49" s="72"/>
      <c r="K49" s="72"/>
      <c r="L49" s="72"/>
      <c r="M49" s="72"/>
      <c r="N49" s="72"/>
      <c r="O49" s="72"/>
      <c r="P49" s="72"/>
      <c r="Q49" s="72"/>
      <c r="R49" s="72"/>
      <c r="S49" s="72"/>
      <c r="T49" s="72"/>
    </row>
    <row r="50" spans="1:20" s="74" customFormat="1" ht="11.25" x14ac:dyDescent="0.25">
      <c r="A50" s="72"/>
      <c r="B50" s="72"/>
      <c r="C50" s="72"/>
      <c r="D50" s="72"/>
      <c r="E50" s="72"/>
      <c r="F50" s="72"/>
      <c r="G50" s="72"/>
      <c r="H50" s="72"/>
      <c r="I50" s="72"/>
      <c r="J50" s="72"/>
      <c r="K50" s="72"/>
      <c r="L50" s="72"/>
      <c r="M50" s="72"/>
      <c r="N50" s="72"/>
      <c r="O50" s="72"/>
      <c r="P50" s="72"/>
      <c r="Q50" s="72"/>
      <c r="R50" s="72"/>
      <c r="S50" s="72"/>
      <c r="T50" s="72"/>
    </row>
    <row r="51" spans="1:20" s="74" customFormat="1" ht="11.25" x14ac:dyDescent="0.25">
      <c r="A51" s="72"/>
      <c r="B51" s="72"/>
      <c r="C51" s="72"/>
      <c r="D51" s="72"/>
      <c r="E51" s="72"/>
      <c r="F51" s="72"/>
      <c r="G51" s="72"/>
      <c r="H51" s="72"/>
      <c r="I51" s="72"/>
      <c r="J51" s="72"/>
      <c r="K51" s="72"/>
      <c r="L51" s="72"/>
      <c r="M51" s="72"/>
      <c r="N51" s="72"/>
      <c r="O51" s="72"/>
      <c r="P51" s="72"/>
      <c r="Q51" s="72"/>
      <c r="R51" s="72"/>
      <c r="S51" s="72"/>
      <c r="T51" s="72"/>
    </row>
    <row r="52" spans="1:20" s="74" customFormat="1" ht="11.25" x14ac:dyDescent="0.25">
      <c r="A52" s="72"/>
      <c r="B52" s="72"/>
      <c r="C52" s="72"/>
      <c r="D52" s="72"/>
      <c r="E52" s="72"/>
      <c r="F52" s="72"/>
      <c r="G52" s="72"/>
      <c r="H52" s="72"/>
      <c r="I52" s="72"/>
      <c r="J52" s="72"/>
      <c r="K52" s="72"/>
      <c r="L52" s="72"/>
      <c r="M52" s="72"/>
      <c r="N52" s="72"/>
      <c r="O52" s="72"/>
      <c r="P52" s="72"/>
      <c r="Q52" s="72"/>
      <c r="R52" s="72"/>
      <c r="S52" s="72"/>
      <c r="T52" s="72"/>
    </row>
    <row r="53" spans="1:20" s="74" customFormat="1" ht="11.25" x14ac:dyDescent="0.25">
      <c r="A53" s="72"/>
      <c r="B53" s="72"/>
      <c r="C53" s="72"/>
      <c r="D53" s="72"/>
      <c r="E53" s="72"/>
      <c r="F53" s="72"/>
      <c r="G53" s="72"/>
      <c r="H53" s="72"/>
      <c r="I53" s="72"/>
      <c r="J53" s="72"/>
      <c r="K53" s="72"/>
      <c r="L53" s="72"/>
      <c r="M53" s="72"/>
      <c r="N53" s="72"/>
      <c r="O53" s="72"/>
      <c r="P53" s="72"/>
      <c r="Q53" s="72"/>
      <c r="R53" s="72"/>
      <c r="S53" s="72"/>
      <c r="T53" s="72"/>
    </row>
    <row r="54" spans="1:20" s="74" customFormat="1" ht="11.25" x14ac:dyDescent="0.25">
      <c r="A54" s="72"/>
      <c r="B54" s="72"/>
      <c r="C54" s="72"/>
      <c r="D54" s="72"/>
      <c r="E54" s="72"/>
      <c r="F54" s="72"/>
      <c r="G54" s="72"/>
      <c r="H54" s="72"/>
      <c r="I54" s="72"/>
      <c r="J54" s="72"/>
      <c r="K54" s="72"/>
      <c r="L54" s="72"/>
      <c r="M54" s="72"/>
      <c r="N54" s="72"/>
      <c r="O54" s="72"/>
      <c r="P54" s="72"/>
      <c r="Q54" s="72"/>
      <c r="R54" s="72"/>
      <c r="S54" s="72"/>
      <c r="T54" s="72"/>
    </row>
    <row r="55" spans="1:20" s="74" customFormat="1" ht="11.25" x14ac:dyDescent="0.25">
      <c r="A55" s="72"/>
      <c r="B55" s="72"/>
      <c r="C55" s="72"/>
      <c r="D55" s="72"/>
      <c r="E55" s="72"/>
      <c r="F55" s="72"/>
      <c r="G55" s="72"/>
      <c r="H55" s="72"/>
      <c r="I55" s="72"/>
      <c r="J55" s="72"/>
      <c r="K55" s="72"/>
      <c r="L55" s="72"/>
      <c r="M55" s="72"/>
      <c r="N55" s="72"/>
      <c r="O55" s="72"/>
      <c r="P55" s="72"/>
      <c r="Q55" s="72"/>
      <c r="R55" s="72"/>
      <c r="S55" s="72"/>
      <c r="T55" s="72"/>
    </row>
    <row r="56" spans="1:20" s="74" customFormat="1" ht="11.25" x14ac:dyDescent="0.25">
      <c r="A56" s="72"/>
      <c r="B56" s="72"/>
      <c r="C56" s="72"/>
      <c r="D56" s="72"/>
      <c r="E56" s="72"/>
      <c r="F56" s="72"/>
      <c r="G56" s="72"/>
      <c r="H56" s="72"/>
      <c r="I56" s="72"/>
      <c r="J56" s="72"/>
      <c r="K56" s="72"/>
      <c r="L56" s="72"/>
      <c r="M56" s="72"/>
      <c r="N56" s="72"/>
      <c r="O56" s="72"/>
      <c r="P56" s="72"/>
      <c r="Q56" s="72"/>
      <c r="R56" s="72"/>
      <c r="S56" s="72"/>
      <c r="T56" s="72"/>
    </row>
    <row r="57" spans="1:20" s="74" customFormat="1" ht="11.25" x14ac:dyDescent="0.25">
      <c r="A57" s="72"/>
      <c r="B57" s="72"/>
      <c r="C57" s="72"/>
      <c r="D57" s="72"/>
      <c r="E57" s="72"/>
      <c r="F57" s="72"/>
      <c r="G57" s="72"/>
      <c r="H57" s="72"/>
      <c r="I57" s="72"/>
      <c r="J57" s="72"/>
      <c r="K57" s="72"/>
      <c r="L57" s="72"/>
      <c r="M57" s="72"/>
      <c r="N57" s="72"/>
      <c r="O57" s="72"/>
      <c r="P57" s="72"/>
      <c r="Q57" s="72"/>
      <c r="R57" s="72"/>
      <c r="S57" s="72"/>
      <c r="T57" s="72"/>
    </row>
    <row r="58" spans="1:20" s="74" customFormat="1" ht="11.25" x14ac:dyDescent="0.25">
      <c r="A58" s="72"/>
      <c r="B58" s="72"/>
      <c r="C58" s="72"/>
      <c r="D58" s="72"/>
      <c r="E58" s="72"/>
      <c r="F58" s="72"/>
      <c r="G58" s="72"/>
      <c r="H58" s="72"/>
      <c r="I58" s="72"/>
      <c r="J58" s="72"/>
      <c r="K58" s="72"/>
      <c r="L58" s="72"/>
      <c r="M58" s="72"/>
      <c r="N58" s="72"/>
      <c r="O58" s="72"/>
      <c r="P58" s="72"/>
      <c r="Q58" s="72"/>
      <c r="R58" s="72"/>
      <c r="S58" s="72"/>
      <c r="T58" s="72"/>
    </row>
    <row r="59" spans="1:20" s="74" customFormat="1" ht="11.25" x14ac:dyDescent="0.25">
      <c r="A59" s="72"/>
      <c r="B59" s="72"/>
      <c r="C59" s="72"/>
      <c r="D59" s="72"/>
      <c r="E59" s="72"/>
      <c r="F59" s="72"/>
      <c r="G59" s="72"/>
      <c r="H59" s="72"/>
      <c r="I59" s="72"/>
      <c r="J59" s="72"/>
      <c r="K59" s="72"/>
      <c r="L59" s="72"/>
      <c r="M59" s="72"/>
      <c r="N59" s="72"/>
      <c r="O59" s="72"/>
      <c r="P59" s="72"/>
      <c r="Q59" s="72"/>
      <c r="R59" s="72"/>
      <c r="S59" s="72"/>
      <c r="T59" s="72"/>
    </row>
    <row r="60" spans="1:20" s="74" customFormat="1" ht="11.25" x14ac:dyDescent="0.25">
      <c r="A60" s="72"/>
      <c r="B60" s="72"/>
      <c r="C60" s="72"/>
      <c r="D60" s="72"/>
      <c r="E60" s="72"/>
      <c r="F60" s="72"/>
      <c r="G60" s="72"/>
      <c r="H60" s="72"/>
      <c r="I60" s="72"/>
      <c r="J60" s="72"/>
      <c r="K60" s="72"/>
      <c r="L60" s="72"/>
      <c r="M60" s="72"/>
      <c r="N60" s="72"/>
      <c r="O60" s="72"/>
      <c r="P60" s="72"/>
      <c r="Q60" s="72"/>
      <c r="R60" s="72"/>
      <c r="S60" s="72"/>
      <c r="T60" s="72"/>
    </row>
    <row r="61" spans="1:20" s="74" customFormat="1" ht="11.25" x14ac:dyDescent="0.25">
      <c r="A61" s="72"/>
      <c r="B61" s="72"/>
      <c r="C61" s="72"/>
      <c r="D61" s="72"/>
      <c r="E61" s="72"/>
      <c r="F61" s="72"/>
      <c r="G61" s="72"/>
      <c r="H61" s="72"/>
      <c r="I61" s="72"/>
      <c r="J61" s="72"/>
      <c r="K61" s="72"/>
      <c r="L61" s="72"/>
      <c r="M61" s="72"/>
      <c r="N61" s="72"/>
      <c r="O61" s="72"/>
      <c r="P61" s="72"/>
      <c r="Q61" s="72"/>
      <c r="R61" s="72"/>
      <c r="S61" s="72"/>
      <c r="T61" s="72"/>
    </row>
    <row r="62" spans="1:20" s="74" customFormat="1" ht="11.25" x14ac:dyDescent="0.25">
      <c r="A62" s="72"/>
      <c r="B62" s="72"/>
      <c r="C62" s="72"/>
      <c r="D62" s="72"/>
      <c r="E62" s="72"/>
      <c r="F62" s="72"/>
      <c r="G62" s="72"/>
      <c r="H62" s="72"/>
      <c r="I62" s="72"/>
      <c r="J62" s="72"/>
      <c r="K62" s="72"/>
      <c r="L62" s="72"/>
      <c r="M62" s="72"/>
      <c r="N62" s="72"/>
      <c r="O62" s="72"/>
      <c r="P62" s="72"/>
      <c r="Q62" s="72"/>
      <c r="R62" s="72"/>
      <c r="S62" s="72"/>
      <c r="T62" s="72"/>
    </row>
    <row r="63" spans="1:20" s="74" customFormat="1" ht="11.25" x14ac:dyDescent="0.25">
      <c r="A63" s="72"/>
      <c r="B63" s="72"/>
      <c r="C63" s="72"/>
      <c r="D63" s="72"/>
      <c r="E63" s="72"/>
      <c r="F63" s="72"/>
      <c r="G63" s="72"/>
      <c r="H63" s="72"/>
      <c r="I63" s="72"/>
      <c r="J63" s="72"/>
      <c r="K63" s="72"/>
      <c r="L63" s="72"/>
      <c r="M63" s="72"/>
      <c r="N63" s="72"/>
      <c r="O63" s="72"/>
      <c r="P63" s="72"/>
      <c r="Q63" s="72"/>
      <c r="R63" s="72"/>
      <c r="S63" s="72"/>
      <c r="T63" s="72"/>
    </row>
    <row r="64" spans="1:20" s="74" customFormat="1" ht="11.25" x14ac:dyDescent="0.25">
      <c r="A64" s="72"/>
      <c r="B64" s="72"/>
      <c r="C64" s="72"/>
      <c r="D64" s="72"/>
      <c r="E64" s="72"/>
      <c r="F64" s="72"/>
      <c r="G64" s="72"/>
      <c r="H64" s="72"/>
      <c r="I64" s="72"/>
      <c r="J64" s="72"/>
      <c r="K64" s="72"/>
      <c r="L64" s="72"/>
      <c r="M64" s="72"/>
      <c r="N64" s="72"/>
      <c r="O64" s="72"/>
      <c r="P64" s="72"/>
      <c r="Q64" s="72"/>
      <c r="R64" s="72"/>
      <c r="S64" s="72"/>
      <c r="T64" s="72"/>
    </row>
    <row r="65" spans="1:20" s="74" customFormat="1" ht="11.25" x14ac:dyDescent="0.25">
      <c r="A65" s="72"/>
      <c r="B65" s="72"/>
      <c r="C65" s="72"/>
      <c r="D65" s="72"/>
      <c r="E65" s="72"/>
      <c r="F65" s="72"/>
      <c r="G65" s="72"/>
      <c r="H65" s="72"/>
      <c r="I65" s="72"/>
      <c r="J65" s="72"/>
      <c r="K65" s="72"/>
      <c r="L65" s="72"/>
      <c r="M65" s="72"/>
      <c r="N65" s="72"/>
      <c r="O65" s="72"/>
      <c r="P65" s="72"/>
      <c r="Q65" s="72"/>
      <c r="R65" s="72"/>
      <c r="S65" s="72"/>
      <c r="T65" s="72"/>
    </row>
    <row r="66" spans="1:20" s="74" customFormat="1" ht="11.25" x14ac:dyDescent="0.25">
      <c r="A66" s="72"/>
      <c r="B66" s="72"/>
      <c r="C66" s="72"/>
      <c r="D66" s="72"/>
      <c r="E66" s="72"/>
      <c r="F66" s="72"/>
      <c r="G66" s="72"/>
      <c r="H66" s="72"/>
      <c r="I66" s="72"/>
      <c r="J66" s="72"/>
      <c r="K66" s="72"/>
      <c r="L66" s="72"/>
      <c r="M66" s="72"/>
      <c r="N66" s="72"/>
      <c r="O66" s="72"/>
      <c r="P66" s="72"/>
      <c r="Q66" s="72"/>
      <c r="R66" s="72"/>
      <c r="S66" s="72"/>
      <c r="T66" s="72"/>
    </row>
    <row r="67" spans="1:20" s="74" customFormat="1" ht="11.25" x14ac:dyDescent="0.25">
      <c r="A67" s="72"/>
      <c r="B67" s="72"/>
      <c r="C67" s="72"/>
      <c r="D67" s="72"/>
      <c r="E67" s="72"/>
      <c r="F67" s="72"/>
      <c r="G67" s="72"/>
      <c r="H67" s="72"/>
      <c r="I67" s="72"/>
      <c r="J67" s="72"/>
      <c r="K67" s="72"/>
      <c r="L67" s="72"/>
      <c r="M67" s="72"/>
      <c r="N67" s="72"/>
      <c r="O67" s="72"/>
      <c r="P67" s="72"/>
      <c r="Q67" s="72"/>
      <c r="R67" s="72"/>
      <c r="S67" s="72"/>
      <c r="T67" s="72"/>
    </row>
    <row r="68" spans="1:20" s="74" customFormat="1" ht="11.25" x14ac:dyDescent="0.25">
      <c r="A68" s="72"/>
      <c r="B68" s="72"/>
      <c r="C68" s="72"/>
      <c r="D68" s="72"/>
      <c r="E68" s="72"/>
      <c r="F68" s="72"/>
      <c r="G68" s="72"/>
      <c r="H68" s="72"/>
      <c r="I68" s="72"/>
      <c r="J68" s="72"/>
      <c r="K68" s="72"/>
      <c r="L68" s="72"/>
      <c r="M68" s="72"/>
      <c r="N68" s="72"/>
      <c r="O68" s="72"/>
      <c r="P68" s="72"/>
      <c r="Q68" s="72"/>
      <c r="R68" s="72"/>
      <c r="S68" s="72"/>
      <c r="T68" s="72"/>
    </row>
    <row r="69" spans="1:20" s="74" customFormat="1" ht="11.25" x14ac:dyDescent="0.25">
      <c r="A69" s="72"/>
      <c r="B69" s="72"/>
      <c r="C69" s="72"/>
      <c r="D69" s="72"/>
      <c r="E69" s="72"/>
      <c r="F69" s="72"/>
      <c r="G69" s="72"/>
      <c r="H69" s="72"/>
      <c r="I69" s="72"/>
      <c r="J69" s="72"/>
      <c r="K69" s="72"/>
      <c r="L69" s="72"/>
      <c r="M69" s="72"/>
      <c r="N69" s="72"/>
      <c r="O69" s="72"/>
      <c r="P69" s="72"/>
      <c r="Q69" s="72"/>
      <c r="R69" s="72"/>
      <c r="S69" s="72"/>
      <c r="T69" s="72"/>
    </row>
    <row r="70" spans="1:20" s="74" customFormat="1" ht="11.25" x14ac:dyDescent="0.25">
      <c r="A70" s="72"/>
      <c r="B70" s="72"/>
      <c r="C70" s="72"/>
      <c r="D70" s="72"/>
      <c r="E70" s="72"/>
      <c r="F70" s="72"/>
      <c r="G70" s="72"/>
      <c r="H70" s="72"/>
      <c r="I70" s="72"/>
      <c r="J70" s="72"/>
      <c r="K70" s="72"/>
      <c r="L70" s="72"/>
      <c r="M70" s="72"/>
      <c r="N70" s="72"/>
      <c r="O70" s="72"/>
      <c r="P70" s="72"/>
      <c r="Q70" s="72"/>
      <c r="R70" s="72"/>
      <c r="S70" s="72"/>
      <c r="T70" s="72"/>
    </row>
    <row r="71" spans="1:20" s="74" customFormat="1" ht="11.25" x14ac:dyDescent="0.25">
      <c r="A71" s="72"/>
      <c r="B71" s="72"/>
      <c r="C71" s="72"/>
      <c r="D71" s="72"/>
      <c r="E71" s="72"/>
      <c r="F71" s="72"/>
      <c r="G71" s="72"/>
      <c r="H71" s="72"/>
      <c r="I71" s="72"/>
      <c r="J71" s="72"/>
      <c r="K71" s="72"/>
      <c r="L71" s="72"/>
      <c r="M71" s="72"/>
      <c r="N71" s="72"/>
      <c r="O71" s="72"/>
      <c r="P71" s="72"/>
      <c r="Q71" s="72"/>
      <c r="R71" s="72"/>
      <c r="S71" s="72"/>
      <c r="T71" s="72"/>
    </row>
    <row r="72" spans="1:20" s="74" customFormat="1" ht="11.25" x14ac:dyDescent="0.25">
      <c r="A72" s="72"/>
      <c r="B72" s="72"/>
      <c r="C72" s="72"/>
      <c r="D72" s="72"/>
      <c r="E72" s="72"/>
      <c r="F72" s="72"/>
      <c r="G72" s="72"/>
      <c r="H72" s="72"/>
      <c r="I72" s="72"/>
      <c r="J72" s="72"/>
      <c r="K72" s="72"/>
      <c r="L72" s="72"/>
      <c r="M72" s="72"/>
      <c r="N72" s="72"/>
      <c r="O72" s="72"/>
      <c r="P72" s="72"/>
      <c r="Q72" s="72"/>
      <c r="R72" s="72"/>
      <c r="S72" s="72"/>
      <c r="T72" s="72"/>
    </row>
    <row r="73" spans="1:20" s="74" customFormat="1" ht="11.25" x14ac:dyDescent="0.25">
      <c r="A73" s="72"/>
      <c r="B73" s="72"/>
      <c r="C73" s="72"/>
      <c r="D73" s="72"/>
      <c r="E73" s="72"/>
      <c r="F73" s="72"/>
      <c r="G73" s="72"/>
      <c r="H73" s="72"/>
      <c r="I73" s="72"/>
      <c r="J73" s="72"/>
      <c r="K73" s="72"/>
      <c r="L73" s="72"/>
      <c r="M73" s="72"/>
      <c r="N73" s="72"/>
      <c r="O73" s="72"/>
      <c r="P73" s="72"/>
      <c r="Q73" s="72"/>
      <c r="R73" s="72"/>
      <c r="S73" s="72"/>
      <c r="T73" s="72"/>
    </row>
    <row r="74" spans="1:20" s="74" customFormat="1" ht="11.25" x14ac:dyDescent="0.25">
      <c r="A74" s="72"/>
      <c r="B74" s="72"/>
      <c r="C74" s="72"/>
      <c r="D74" s="72"/>
      <c r="E74" s="72"/>
      <c r="F74" s="72"/>
      <c r="G74" s="72"/>
      <c r="H74" s="72"/>
      <c r="I74" s="72"/>
      <c r="J74" s="72"/>
      <c r="K74" s="72"/>
      <c r="L74" s="72"/>
      <c r="M74" s="72"/>
      <c r="N74" s="72"/>
      <c r="O74" s="72"/>
      <c r="P74" s="72"/>
      <c r="Q74" s="72"/>
      <c r="R74" s="72"/>
      <c r="S74" s="72"/>
      <c r="T74" s="72"/>
    </row>
    <row r="75" spans="1:20" s="74" customFormat="1" ht="11.25" x14ac:dyDescent="0.25">
      <c r="A75" s="72"/>
      <c r="B75" s="72"/>
      <c r="C75" s="72"/>
      <c r="D75" s="72"/>
      <c r="E75" s="72"/>
      <c r="F75" s="72"/>
      <c r="G75" s="72"/>
      <c r="H75" s="72"/>
      <c r="I75" s="72"/>
      <c r="J75" s="72"/>
      <c r="K75" s="72"/>
      <c r="L75" s="72"/>
      <c r="M75" s="72"/>
      <c r="N75" s="72"/>
      <c r="O75" s="72"/>
      <c r="P75" s="72"/>
      <c r="Q75" s="72"/>
      <c r="R75" s="72"/>
      <c r="S75" s="72"/>
      <c r="T75" s="72"/>
    </row>
    <row r="76" spans="1:20" s="74" customFormat="1" ht="11.25" x14ac:dyDescent="0.25">
      <c r="A76" s="72"/>
      <c r="B76" s="72"/>
      <c r="C76" s="72"/>
      <c r="D76" s="72"/>
      <c r="E76" s="72"/>
      <c r="F76" s="72"/>
      <c r="G76" s="72"/>
      <c r="H76" s="72"/>
      <c r="I76" s="72"/>
      <c r="J76" s="72"/>
      <c r="K76" s="72"/>
      <c r="L76" s="72"/>
      <c r="M76" s="72"/>
      <c r="N76" s="72"/>
      <c r="O76" s="72"/>
      <c r="P76" s="72"/>
      <c r="Q76" s="72"/>
      <c r="R76" s="72"/>
      <c r="S76" s="72"/>
      <c r="T76" s="72"/>
    </row>
    <row r="77" spans="1:20" s="74" customFormat="1" ht="11.25" x14ac:dyDescent="0.25">
      <c r="A77" s="72"/>
      <c r="B77" s="72"/>
      <c r="C77" s="72"/>
      <c r="D77" s="72"/>
      <c r="E77" s="72"/>
      <c r="F77" s="72"/>
      <c r="G77" s="72"/>
      <c r="H77" s="72"/>
      <c r="I77" s="72"/>
      <c r="J77" s="72"/>
      <c r="K77" s="72"/>
      <c r="L77" s="72"/>
      <c r="M77" s="72"/>
      <c r="N77" s="72"/>
      <c r="O77" s="72"/>
      <c r="P77" s="72"/>
      <c r="Q77" s="72"/>
      <c r="R77" s="72"/>
      <c r="S77" s="72"/>
      <c r="T77" s="72"/>
    </row>
    <row r="78" spans="1:20" s="74" customFormat="1" ht="11.25" x14ac:dyDescent="0.25">
      <c r="A78" s="72"/>
      <c r="B78" s="72"/>
      <c r="C78" s="72"/>
      <c r="D78" s="72"/>
      <c r="E78" s="72"/>
      <c r="F78" s="72"/>
      <c r="G78" s="72"/>
      <c r="H78" s="72"/>
      <c r="I78" s="72"/>
      <c r="J78" s="72"/>
      <c r="K78" s="72"/>
      <c r="L78" s="72"/>
      <c r="M78" s="72"/>
      <c r="N78" s="72"/>
      <c r="O78" s="72"/>
      <c r="P78" s="72"/>
      <c r="Q78" s="72"/>
      <c r="R78" s="72"/>
      <c r="S78" s="72"/>
      <c r="T78" s="72"/>
    </row>
    <row r="79" spans="1:20" s="74" customFormat="1" ht="11.25" x14ac:dyDescent="0.25">
      <c r="A79" s="72"/>
      <c r="B79" s="72"/>
      <c r="C79" s="72"/>
      <c r="D79" s="72"/>
      <c r="E79" s="72"/>
      <c r="F79" s="72"/>
      <c r="G79" s="72"/>
      <c r="H79" s="72"/>
      <c r="I79" s="72"/>
      <c r="J79" s="72"/>
      <c r="K79" s="72"/>
      <c r="L79" s="72"/>
      <c r="M79" s="72"/>
      <c r="N79" s="72"/>
      <c r="O79" s="72"/>
      <c r="P79" s="72"/>
      <c r="Q79" s="72"/>
      <c r="R79" s="72"/>
      <c r="S79" s="72"/>
      <c r="T79" s="72"/>
    </row>
    <row r="80" spans="1:20" s="74" customFormat="1" ht="11.25" x14ac:dyDescent="0.25">
      <c r="A80" s="72"/>
      <c r="B80" s="72"/>
      <c r="C80" s="72"/>
      <c r="D80" s="72"/>
      <c r="E80" s="72"/>
      <c r="F80" s="72"/>
      <c r="G80" s="72"/>
      <c r="H80" s="72"/>
      <c r="I80" s="72"/>
      <c r="J80" s="72"/>
      <c r="K80" s="72"/>
      <c r="L80" s="72"/>
      <c r="M80" s="72"/>
      <c r="N80" s="72"/>
      <c r="O80" s="72"/>
      <c r="P80" s="72"/>
      <c r="Q80" s="72"/>
      <c r="R80" s="72"/>
      <c r="S80" s="72"/>
      <c r="T80" s="72"/>
    </row>
    <row r="81" spans="1:20" s="74" customFormat="1" ht="11.25" x14ac:dyDescent="0.25">
      <c r="A81" s="72"/>
      <c r="B81" s="72"/>
      <c r="C81" s="72"/>
      <c r="D81" s="72"/>
      <c r="E81" s="72"/>
      <c r="F81" s="72"/>
      <c r="G81" s="72"/>
      <c r="H81" s="72"/>
      <c r="I81" s="72"/>
      <c r="J81" s="72"/>
      <c r="K81" s="72"/>
      <c r="L81" s="72"/>
      <c r="M81" s="72"/>
      <c r="N81" s="72"/>
      <c r="O81" s="72"/>
      <c r="P81" s="72"/>
      <c r="Q81" s="72"/>
      <c r="R81" s="72"/>
      <c r="S81" s="72"/>
      <c r="T81" s="72"/>
    </row>
    <row r="82" spans="1:20" s="74" customFormat="1" ht="11.25" x14ac:dyDescent="0.25">
      <c r="A82" s="72"/>
      <c r="B82" s="72"/>
      <c r="C82" s="72"/>
      <c r="D82" s="72"/>
      <c r="E82" s="72"/>
      <c r="F82" s="72"/>
      <c r="G82" s="72"/>
      <c r="H82" s="72"/>
      <c r="I82" s="72"/>
      <c r="J82" s="72"/>
      <c r="K82" s="72"/>
      <c r="L82" s="72"/>
      <c r="M82" s="72"/>
      <c r="N82" s="72"/>
      <c r="O82" s="72"/>
      <c r="P82" s="72"/>
      <c r="Q82" s="72"/>
      <c r="R82" s="72"/>
      <c r="S82" s="72"/>
      <c r="T82" s="72"/>
    </row>
    <row r="83" spans="1:20" s="74" customFormat="1" ht="11.25" x14ac:dyDescent="0.25">
      <c r="A83" s="72"/>
      <c r="B83" s="72"/>
      <c r="C83" s="72"/>
      <c r="D83" s="72"/>
      <c r="E83" s="72"/>
      <c r="F83" s="72"/>
      <c r="G83" s="72"/>
      <c r="H83" s="72"/>
      <c r="I83" s="72"/>
      <c r="J83" s="72"/>
      <c r="K83" s="72"/>
      <c r="L83" s="72"/>
      <c r="M83" s="72"/>
      <c r="N83" s="72"/>
      <c r="O83" s="72"/>
      <c r="P83" s="72"/>
      <c r="Q83" s="72"/>
      <c r="R83" s="72"/>
      <c r="S83" s="72"/>
      <c r="T83" s="72"/>
    </row>
    <row r="84" spans="1:20" s="74" customFormat="1" ht="11.25" x14ac:dyDescent="0.25">
      <c r="A84" s="72"/>
      <c r="B84" s="72"/>
      <c r="C84" s="72"/>
      <c r="D84" s="72"/>
      <c r="E84" s="72"/>
      <c r="F84" s="72"/>
      <c r="G84" s="72"/>
      <c r="H84" s="72"/>
      <c r="I84" s="72"/>
      <c r="J84" s="72"/>
      <c r="K84" s="72"/>
      <c r="L84" s="72"/>
      <c r="M84" s="72"/>
      <c r="N84" s="72"/>
      <c r="O84" s="72"/>
      <c r="P84" s="72"/>
      <c r="Q84" s="72"/>
      <c r="R84" s="72"/>
      <c r="S84" s="72"/>
      <c r="T84" s="72"/>
    </row>
    <row r="85" spans="1:20" s="74" customFormat="1" ht="11.25" x14ac:dyDescent="0.25">
      <c r="A85" s="72"/>
      <c r="B85" s="72"/>
      <c r="C85" s="72"/>
      <c r="D85" s="72"/>
      <c r="E85" s="72"/>
      <c r="F85" s="72"/>
      <c r="G85" s="72"/>
      <c r="H85" s="72"/>
      <c r="I85" s="72"/>
      <c r="J85" s="72"/>
      <c r="K85" s="72"/>
      <c r="L85" s="72"/>
      <c r="M85" s="72"/>
      <c r="N85" s="72"/>
      <c r="O85" s="72"/>
      <c r="P85" s="72"/>
      <c r="Q85" s="72"/>
      <c r="R85" s="72"/>
      <c r="S85" s="72"/>
      <c r="T85" s="72"/>
    </row>
    <row r="86" spans="1:20" s="74" customFormat="1" ht="11.25" x14ac:dyDescent="0.25">
      <c r="A86" s="72"/>
      <c r="B86" s="72"/>
      <c r="C86" s="72"/>
      <c r="D86" s="72"/>
      <c r="E86" s="72"/>
      <c r="F86" s="72"/>
      <c r="G86" s="72"/>
      <c r="H86" s="72"/>
      <c r="I86" s="72"/>
      <c r="J86" s="72"/>
      <c r="K86" s="72"/>
      <c r="L86" s="72"/>
      <c r="M86" s="72"/>
      <c r="N86" s="72"/>
      <c r="O86" s="72"/>
      <c r="P86" s="72"/>
      <c r="Q86" s="72"/>
      <c r="R86" s="72"/>
      <c r="S86" s="72"/>
      <c r="T86" s="72"/>
    </row>
    <row r="87" spans="1:20" s="74" customFormat="1" ht="11.25" x14ac:dyDescent="0.25">
      <c r="A87" s="72"/>
      <c r="B87" s="72"/>
      <c r="C87" s="72"/>
      <c r="D87" s="72"/>
      <c r="E87" s="72"/>
      <c r="F87" s="72"/>
      <c r="G87" s="72"/>
      <c r="H87" s="72"/>
      <c r="I87" s="72"/>
      <c r="J87" s="72"/>
      <c r="K87" s="72"/>
      <c r="L87" s="72"/>
      <c r="M87" s="72"/>
      <c r="N87" s="72"/>
      <c r="O87" s="72"/>
      <c r="P87" s="72"/>
      <c r="Q87" s="72"/>
      <c r="R87" s="72"/>
      <c r="S87" s="72"/>
      <c r="T87" s="72"/>
    </row>
    <row r="88" spans="1:20" s="74" customFormat="1" ht="11.25" x14ac:dyDescent="0.25">
      <c r="A88" s="72"/>
      <c r="B88" s="72"/>
      <c r="C88" s="72"/>
      <c r="D88" s="72"/>
      <c r="E88" s="72"/>
      <c r="F88" s="72"/>
      <c r="G88" s="72"/>
      <c r="H88" s="72"/>
      <c r="I88" s="72"/>
      <c r="J88" s="72"/>
      <c r="K88" s="72"/>
      <c r="L88" s="72"/>
      <c r="M88" s="72"/>
      <c r="N88" s="72"/>
      <c r="O88" s="72"/>
      <c r="P88" s="72"/>
      <c r="Q88" s="72"/>
      <c r="R88" s="72"/>
      <c r="S88" s="72"/>
      <c r="T88" s="72"/>
    </row>
    <row r="89" spans="1:20" s="74" customFormat="1" ht="11.25" x14ac:dyDescent="0.25">
      <c r="A89" s="72"/>
      <c r="B89" s="72"/>
      <c r="C89" s="72"/>
      <c r="D89" s="72"/>
      <c r="E89" s="72"/>
      <c r="F89" s="72"/>
      <c r="G89" s="72"/>
      <c r="H89" s="72"/>
      <c r="I89" s="72"/>
      <c r="J89" s="72"/>
      <c r="K89" s="72"/>
      <c r="L89" s="72"/>
      <c r="M89" s="72"/>
      <c r="N89" s="72"/>
      <c r="O89" s="72"/>
      <c r="P89" s="72"/>
      <c r="Q89" s="72"/>
      <c r="R89" s="72"/>
      <c r="S89" s="72"/>
      <c r="T89" s="72"/>
    </row>
    <row r="90" spans="1:20" s="74" customFormat="1" ht="11.25" x14ac:dyDescent="0.25">
      <c r="A90" s="72"/>
      <c r="B90" s="72"/>
      <c r="C90" s="72"/>
      <c r="D90" s="72"/>
      <c r="E90" s="72"/>
      <c r="F90" s="72"/>
      <c r="G90" s="72"/>
      <c r="H90" s="72"/>
      <c r="I90" s="72"/>
      <c r="J90" s="72"/>
      <c r="K90" s="72"/>
      <c r="L90" s="72"/>
      <c r="M90" s="72"/>
      <c r="N90" s="72"/>
      <c r="O90" s="72"/>
      <c r="P90" s="72"/>
      <c r="Q90" s="72"/>
      <c r="R90" s="72"/>
      <c r="S90" s="72"/>
      <c r="T90" s="72"/>
    </row>
    <row r="91" spans="1:20" s="74" customFormat="1" ht="11.25" x14ac:dyDescent="0.25">
      <c r="A91" s="72"/>
      <c r="B91" s="72"/>
      <c r="C91" s="72"/>
      <c r="D91" s="72"/>
      <c r="E91" s="72"/>
      <c r="F91" s="72"/>
      <c r="G91" s="72"/>
      <c r="H91" s="72"/>
      <c r="I91" s="72"/>
      <c r="J91" s="72"/>
      <c r="K91" s="72"/>
      <c r="L91" s="72"/>
      <c r="M91" s="72"/>
      <c r="N91" s="72"/>
      <c r="O91" s="72"/>
      <c r="P91" s="72"/>
      <c r="Q91" s="72"/>
      <c r="R91" s="72"/>
      <c r="S91" s="72"/>
      <c r="T91" s="72"/>
    </row>
    <row r="92" spans="1:20" s="74" customFormat="1" ht="11.25" x14ac:dyDescent="0.25">
      <c r="A92" s="72"/>
      <c r="B92" s="72"/>
      <c r="C92" s="72"/>
      <c r="D92" s="72"/>
      <c r="E92" s="72"/>
      <c r="F92" s="72"/>
      <c r="G92" s="72"/>
      <c r="H92" s="72"/>
      <c r="I92" s="72"/>
      <c r="J92" s="72"/>
      <c r="K92" s="72"/>
      <c r="L92" s="72"/>
      <c r="M92" s="72"/>
      <c r="N92" s="72"/>
      <c r="O92" s="72"/>
      <c r="P92" s="72"/>
      <c r="Q92" s="72"/>
      <c r="R92" s="72"/>
      <c r="S92" s="72"/>
      <c r="T92" s="72"/>
    </row>
    <row r="93" spans="1:20" s="74" customFormat="1" ht="11.25" x14ac:dyDescent="0.25">
      <c r="A93" s="72"/>
      <c r="B93" s="72"/>
      <c r="C93" s="72"/>
      <c r="D93" s="72"/>
      <c r="E93" s="72"/>
      <c r="F93" s="72"/>
      <c r="G93" s="72"/>
      <c r="H93" s="72"/>
      <c r="I93" s="72"/>
      <c r="J93" s="72"/>
      <c r="K93" s="72"/>
      <c r="L93" s="72"/>
      <c r="M93" s="72"/>
      <c r="N93" s="72"/>
      <c r="O93" s="72"/>
      <c r="P93" s="72"/>
      <c r="Q93" s="72"/>
      <c r="R93" s="72"/>
      <c r="S93" s="72"/>
      <c r="T93" s="72"/>
    </row>
    <row r="94" spans="1:20" s="74" customFormat="1" ht="11.25" x14ac:dyDescent="0.25">
      <c r="A94" s="72"/>
      <c r="B94" s="72"/>
      <c r="C94" s="72"/>
      <c r="D94" s="72"/>
      <c r="E94" s="72"/>
      <c r="F94" s="72"/>
      <c r="G94" s="72"/>
      <c r="H94" s="72"/>
      <c r="I94" s="72"/>
      <c r="J94" s="72"/>
      <c r="K94" s="72"/>
      <c r="L94" s="72"/>
      <c r="M94" s="72"/>
      <c r="N94" s="72"/>
      <c r="O94" s="72"/>
      <c r="P94" s="72"/>
      <c r="Q94" s="72"/>
      <c r="R94" s="72"/>
      <c r="S94" s="72"/>
      <c r="T94" s="72"/>
    </row>
    <row r="95" spans="1:20" s="74" customFormat="1" ht="11.25" x14ac:dyDescent="0.25">
      <c r="A95" s="72"/>
      <c r="B95" s="72"/>
      <c r="C95" s="72"/>
      <c r="D95" s="72"/>
      <c r="E95" s="72"/>
      <c r="F95" s="72"/>
      <c r="G95" s="72"/>
      <c r="H95" s="72"/>
      <c r="I95" s="72"/>
      <c r="J95" s="72"/>
      <c r="K95" s="72"/>
      <c r="L95" s="72"/>
      <c r="M95" s="72"/>
      <c r="N95" s="72"/>
      <c r="O95" s="72"/>
      <c r="P95" s="72"/>
      <c r="Q95" s="72"/>
      <c r="R95" s="72"/>
      <c r="S95" s="72"/>
      <c r="T95" s="72"/>
    </row>
    <row r="96" spans="1:20" s="74" customFormat="1" ht="11.25" x14ac:dyDescent="0.25">
      <c r="A96" s="72"/>
      <c r="B96" s="72"/>
      <c r="C96" s="72"/>
      <c r="D96" s="72"/>
      <c r="E96" s="72"/>
      <c r="F96" s="72"/>
      <c r="G96" s="72"/>
      <c r="H96" s="72"/>
      <c r="I96" s="72"/>
      <c r="J96" s="72"/>
      <c r="K96" s="72"/>
      <c r="L96" s="72"/>
      <c r="M96" s="72"/>
      <c r="N96" s="72"/>
      <c r="O96" s="72"/>
      <c r="P96" s="72"/>
      <c r="Q96" s="72"/>
      <c r="R96" s="72"/>
      <c r="S96" s="72"/>
      <c r="T96" s="72"/>
    </row>
    <row r="97" spans="1:20" s="74" customFormat="1" ht="11.25" x14ac:dyDescent="0.25">
      <c r="A97" s="72"/>
      <c r="B97" s="72"/>
      <c r="C97" s="72"/>
      <c r="D97" s="72"/>
      <c r="E97" s="72"/>
      <c r="F97" s="72"/>
      <c r="G97" s="72"/>
      <c r="H97" s="72"/>
      <c r="I97" s="72"/>
      <c r="J97" s="72"/>
      <c r="K97" s="72"/>
      <c r="L97" s="72"/>
      <c r="M97" s="72"/>
      <c r="N97" s="72"/>
      <c r="O97" s="72"/>
      <c r="P97" s="72"/>
      <c r="Q97" s="72"/>
      <c r="R97" s="72"/>
      <c r="S97" s="72"/>
      <c r="T97" s="72"/>
    </row>
    <row r="98" spans="1:20" s="74" customFormat="1" ht="11.25" x14ac:dyDescent="0.25">
      <c r="A98" s="72"/>
      <c r="B98" s="72"/>
      <c r="C98" s="72"/>
      <c r="D98" s="72"/>
      <c r="E98" s="72"/>
      <c r="F98" s="72"/>
      <c r="G98" s="72"/>
      <c r="H98" s="72"/>
      <c r="I98" s="72"/>
      <c r="J98" s="72"/>
      <c r="K98" s="72"/>
      <c r="L98" s="72"/>
      <c r="M98" s="72"/>
      <c r="N98" s="72"/>
      <c r="O98" s="72"/>
      <c r="P98" s="72"/>
      <c r="Q98" s="72"/>
      <c r="R98" s="72"/>
      <c r="S98" s="72"/>
      <c r="T98" s="72"/>
    </row>
    <row r="99" spans="1:20" s="74" customFormat="1" ht="11.25" x14ac:dyDescent="0.25">
      <c r="A99" s="72"/>
      <c r="B99" s="72"/>
      <c r="C99" s="72"/>
      <c r="D99" s="72"/>
      <c r="E99" s="72"/>
      <c r="F99" s="72"/>
      <c r="G99" s="72"/>
      <c r="H99" s="72"/>
      <c r="I99" s="72"/>
      <c r="J99" s="72"/>
      <c r="K99" s="72"/>
      <c r="L99" s="72"/>
      <c r="M99" s="72"/>
      <c r="N99" s="72"/>
      <c r="O99" s="72"/>
      <c r="P99" s="72"/>
      <c r="Q99" s="72"/>
      <c r="R99" s="72"/>
      <c r="S99" s="72"/>
      <c r="T99" s="72"/>
    </row>
    <row r="100" spans="1:20" s="74" customFormat="1" ht="11.25" x14ac:dyDescent="0.25">
      <c r="A100" s="72"/>
      <c r="B100" s="72"/>
      <c r="C100" s="72"/>
      <c r="D100" s="72"/>
      <c r="E100" s="72"/>
      <c r="F100" s="72"/>
      <c r="G100" s="72"/>
      <c r="H100" s="72"/>
      <c r="I100" s="72"/>
      <c r="J100" s="72"/>
      <c r="K100" s="72"/>
      <c r="L100" s="72"/>
      <c r="M100" s="72"/>
      <c r="N100" s="72"/>
      <c r="O100" s="72"/>
      <c r="P100" s="72"/>
      <c r="Q100" s="72"/>
      <c r="R100" s="72"/>
      <c r="S100" s="72"/>
      <c r="T100" s="72"/>
    </row>
    <row r="101" spans="1:20" s="74" customFormat="1" ht="11.25" x14ac:dyDescent="0.25">
      <c r="A101" s="72"/>
      <c r="B101" s="72"/>
      <c r="C101" s="72"/>
      <c r="D101" s="72"/>
      <c r="E101" s="72"/>
      <c r="F101" s="72"/>
      <c r="G101" s="72"/>
      <c r="H101" s="72"/>
      <c r="I101" s="72"/>
      <c r="J101" s="72"/>
      <c r="K101" s="72"/>
      <c r="L101" s="72"/>
      <c r="M101" s="72"/>
      <c r="N101" s="72"/>
      <c r="O101" s="72"/>
      <c r="P101" s="72"/>
      <c r="Q101" s="72"/>
      <c r="R101" s="72"/>
      <c r="S101" s="72"/>
      <c r="T101" s="72"/>
    </row>
    <row r="102" spans="1:20" s="74" customFormat="1" ht="11.25" x14ac:dyDescent="0.25">
      <c r="A102" s="72"/>
      <c r="B102" s="72"/>
      <c r="C102" s="72"/>
      <c r="D102" s="72"/>
      <c r="E102" s="72"/>
      <c r="F102" s="72"/>
      <c r="G102" s="72"/>
      <c r="H102" s="72"/>
      <c r="I102" s="72"/>
      <c r="J102" s="72"/>
      <c r="K102" s="72"/>
      <c r="L102" s="72"/>
      <c r="M102" s="72"/>
      <c r="N102" s="72"/>
      <c r="O102" s="72"/>
      <c r="P102" s="72"/>
      <c r="Q102" s="72"/>
      <c r="R102" s="72"/>
      <c r="S102" s="72"/>
      <c r="T102" s="72"/>
    </row>
    <row r="103" spans="1:20" s="74" customFormat="1" ht="11.25" x14ac:dyDescent="0.25">
      <c r="A103" s="72"/>
      <c r="B103" s="72"/>
      <c r="C103" s="72"/>
      <c r="D103" s="72"/>
      <c r="E103" s="72"/>
      <c r="F103" s="72"/>
      <c r="G103" s="72"/>
      <c r="H103" s="72"/>
      <c r="I103" s="72"/>
      <c r="J103" s="72"/>
      <c r="K103" s="72"/>
      <c r="L103" s="72"/>
      <c r="M103" s="72"/>
      <c r="N103" s="72"/>
      <c r="O103" s="72"/>
      <c r="P103" s="72"/>
      <c r="Q103" s="72"/>
      <c r="R103" s="72"/>
      <c r="S103" s="72"/>
      <c r="T103" s="72"/>
    </row>
    <row r="104" spans="1:20" s="74" customFormat="1" ht="11.25" x14ac:dyDescent="0.25">
      <c r="A104" s="72"/>
      <c r="B104" s="72"/>
      <c r="C104" s="72"/>
      <c r="D104" s="72"/>
      <c r="E104" s="72"/>
      <c r="F104" s="72"/>
      <c r="G104" s="72"/>
      <c r="H104" s="72"/>
      <c r="I104" s="72"/>
      <c r="J104" s="72"/>
      <c r="K104" s="72"/>
      <c r="L104" s="72"/>
      <c r="M104" s="72"/>
      <c r="N104" s="72"/>
      <c r="O104" s="72"/>
      <c r="P104" s="72"/>
      <c r="Q104" s="72"/>
      <c r="R104" s="72"/>
      <c r="S104" s="72"/>
      <c r="T104" s="72"/>
    </row>
    <row r="105" spans="1:20" s="74" customFormat="1" ht="11.25" x14ac:dyDescent="0.25">
      <c r="A105" s="72"/>
      <c r="B105" s="72"/>
      <c r="C105" s="72"/>
      <c r="D105" s="72"/>
      <c r="E105" s="72"/>
      <c r="F105" s="72"/>
      <c r="G105" s="72"/>
      <c r="H105" s="72"/>
      <c r="I105" s="72"/>
      <c r="J105" s="72"/>
      <c r="K105" s="72"/>
      <c r="L105" s="72"/>
      <c r="M105" s="72"/>
      <c r="N105" s="72"/>
      <c r="O105" s="72"/>
      <c r="P105" s="72"/>
      <c r="Q105" s="72"/>
      <c r="R105" s="72"/>
      <c r="S105" s="72"/>
      <c r="T105" s="72"/>
    </row>
    <row r="106" spans="1:20" s="74" customFormat="1" ht="11.25" x14ac:dyDescent="0.25">
      <c r="A106" s="72"/>
      <c r="B106" s="72"/>
      <c r="C106" s="72"/>
      <c r="D106" s="72"/>
      <c r="E106" s="72"/>
      <c r="F106" s="72"/>
      <c r="G106" s="72"/>
      <c r="H106" s="72"/>
      <c r="I106" s="72"/>
      <c r="J106" s="72"/>
      <c r="K106" s="72"/>
      <c r="L106" s="72"/>
      <c r="M106" s="72"/>
      <c r="N106" s="72"/>
      <c r="O106" s="72"/>
      <c r="P106" s="72"/>
      <c r="Q106" s="72"/>
      <c r="R106" s="72"/>
      <c r="S106" s="72"/>
      <c r="T106" s="72"/>
    </row>
    <row r="107" spans="1:20" s="74" customFormat="1" ht="11.25" x14ac:dyDescent="0.25">
      <c r="A107" s="72"/>
      <c r="B107" s="72"/>
      <c r="C107" s="72"/>
      <c r="D107" s="72"/>
      <c r="E107" s="72"/>
      <c r="F107" s="72"/>
      <c r="G107" s="72"/>
      <c r="H107" s="72"/>
      <c r="I107" s="72"/>
      <c r="J107" s="72"/>
      <c r="K107" s="72"/>
      <c r="L107" s="72"/>
      <c r="M107" s="72"/>
      <c r="N107" s="72"/>
      <c r="O107" s="72"/>
      <c r="P107" s="72"/>
      <c r="Q107" s="72"/>
      <c r="R107" s="72"/>
      <c r="S107" s="72"/>
      <c r="T107" s="72"/>
    </row>
    <row r="108" spans="1:20" s="74" customFormat="1" ht="11.25" x14ac:dyDescent="0.25">
      <c r="A108" s="72"/>
      <c r="B108" s="72"/>
      <c r="C108" s="72"/>
      <c r="D108" s="72"/>
      <c r="E108" s="72"/>
      <c r="F108" s="72"/>
      <c r="G108" s="72"/>
      <c r="H108" s="72"/>
      <c r="I108" s="72"/>
      <c r="J108" s="72"/>
      <c r="K108" s="72"/>
      <c r="L108" s="72"/>
      <c r="M108" s="72"/>
      <c r="N108" s="72"/>
      <c r="O108" s="72"/>
      <c r="P108" s="72"/>
      <c r="Q108" s="72"/>
      <c r="R108" s="72"/>
      <c r="S108" s="72"/>
      <c r="T108" s="72"/>
    </row>
    <row r="109" spans="1:20" s="74" customFormat="1" ht="11.25" x14ac:dyDescent="0.25">
      <c r="A109" s="72"/>
      <c r="B109" s="72"/>
      <c r="C109" s="72"/>
      <c r="D109" s="72"/>
      <c r="E109" s="72"/>
      <c r="F109" s="72"/>
      <c r="G109" s="72"/>
      <c r="H109" s="72"/>
      <c r="I109" s="72"/>
      <c r="J109" s="72"/>
      <c r="K109" s="72"/>
      <c r="L109" s="72"/>
      <c r="M109" s="72"/>
      <c r="N109" s="72"/>
      <c r="O109" s="72"/>
      <c r="P109" s="72"/>
      <c r="Q109" s="72"/>
      <c r="R109" s="72"/>
      <c r="S109" s="72"/>
      <c r="T109" s="72"/>
    </row>
    <row r="110" spans="1:20" s="74" customFormat="1" ht="11.25" x14ac:dyDescent="0.25">
      <c r="A110" s="72"/>
      <c r="B110" s="72"/>
      <c r="C110" s="72"/>
      <c r="D110" s="72"/>
      <c r="E110" s="72"/>
      <c r="F110" s="72"/>
      <c r="G110" s="72"/>
      <c r="H110" s="72"/>
      <c r="I110" s="72"/>
      <c r="J110" s="72"/>
      <c r="K110" s="72"/>
      <c r="L110" s="72"/>
      <c r="M110" s="72"/>
      <c r="N110" s="72"/>
      <c r="O110" s="72"/>
      <c r="P110" s="72"/>
      <c r="Q110" s="72"/>
      <c r="R110" s="72"/>
      <c r="S110" s="72"/>
      <c r="T110" s="72"/>
    </row>
    <row r="111" spans="1:20" s="74" customFormat="1" ht="11.25" x14ac:dyDescent="0.25">
      <c r="A111" s="72"/>
      <c r="B111" s="72"/>
      <c r="C111" s="72"/>
      <c r="D111" s="72"/>
      <c r="E111" s="72"/>
      <c r="F111" s="72"/>
      <c r="G111" s="72"/>
      <c r="H111" s="72"/>
      <c r="I111" s="72"/>
      <c r="J111" s="72"/>
      <c r="K111" s="72"/>
      <c r="L111" s="72"/>
      <c r="M111" s="72"/>
      <c r="N111" s="72"/>
      <c r="O111" s="72"/>
      <c r="P111" s="72"/>
      <c r="Q111" s="72"/>
      <c r="R111" s="72"/>
      <c r="S111" s="72"/>
      <c r="T111" s="72"/>
    </row>
    <row r="112" spans="1:20" s="74" customFormat="1" ht="11.25" x14ac:dyDescent="0.25">
      <c r="A112" s="72"/>
      <c r="B112" s="72"/>
      <c r="C112" s="72"/>
      <c r="D112" s="72"/>
      <c r="E112" s="72"/>
      <c r="F112" s="72"/>
      <c r="G112" s="72"/>
      <c r="H112" s="72"/>
      <c r="I112" s="72"/>
      <c r="J112" s="72"/>
      <c r="K112" s="72"/>
      <c r="L112" s="72"/>
      <c r="M112" s="72"/>
      <c r="N112" s="72"/>
      <c r="O112" s="72"/>
      <c r="P112" s="72"/>
      <c r="Q112" s="72"/>
      <c r="R112" s="72"/>
      <c r="S112" s="72"/>
      <c r="T112" s="72"/>
    </row>
    <row r="113" spans="1:20" s="74" customFormat="1" ht="11.25" x14ac:dyDescent="0.25">
      <c r="A113" s="72"/>
      <c r="B113" s="72"/>
      <c r="C113" s="72"/>
      <c r="D113" s="72"/>
      <c r="E113" s="72"/>
      <c r="F113" s="72"/>
      <c r="G113" s="72"/>
      <c r="H113" s="72"/>
      <c r="I113" s="72"/>
      <c r="J113" s="72"/>
      <c r="K113" s="72"/>
      <c r="L113" s="72"/>
      <c r="M113" s="72"/>
      <c r="N113" s="72"/>
      <c r="O113" s="72"/>
      <c r="P113" s="72"/>
      <c r="Q113" s="72"/>
      <c r="R113" s="72"/>
      <c r="S113" s="72"/>
      <c r="T113" s="72"/>
    </row>
    <row r="114" spans="1:20" s="74" customFormat="1" ht="11.25" x14ac:dyDescent="0.25">
      <c r="A114" s="72"/>
      <c r="B114" s="72"/>
      <c r="C114" s="72"/>
      <c r="D114" s="72"/>
      <c r="E114" s="72"/>
      <c r="F114" s="72"/>
      <c r="G114" s="72"/>
      <c r="H114" s="72"/>
      <c r="I114" s="72"/>
      <c r="J114" s="72"/>
      <c r="K114" s="72"/>
      <c r="L114" s="72"/>
      <c r="M114" s="72"/>
      <c r="N114" s="72"/>
      <c r="O114" s="72"/>
      <c r="P114" s="72"/>
      <c r="Q114" s="72"/>
      <c r="R114" s="72"/>
      <c r="S114" s="72"/>
      <c r="T114" s="72"/>
    </row>
    <row r="115" spans="1:20" s="74" customFormat="1" ht="11.25" x14ac:dyDescent="0.25">
      <c r="A115" s="72"/>
      <c r="B115" s="72"/>
      <c r="C115" s="72"/>
      <c r="D115" s="72"/>
      <c r="E115" s="72"/>
      <c r="F115" s="72"/>
      <c r="G115" s="72"/>
      <c r="H115" s="72"/>
      <c r="I115" s="72"/>
      <c r="J115" s="72"/>
      <c r="K115" s="72"/>
      <c r="L115" s="72"/>
      <c r="M115" s="72"/>
      <c r="N115" s="72"/>
      <c r="O115" s="72"/>
      <c r="P115" s="72"/>
      <c r="Q115" s="72"/>
      <c r="R115" s="72"/>
      <c r="S115" s="72"/>
      <c r="T115" s="72"/>
    </row>
    <row r="116" spans="1:20" x14ac:dyDescent="0.25">
      <c r="A116" s="72"/>
      <c r="B116" s="72"/>
      <c r="C116" s="72"/>
      <c r="D116" s="72"/>
      <c r="E116" s="72"/>
      <c r="F116" s="72"/>
      <c r="G116" s="72"/>
      <c r="H116" s="72"/>
      <c r="I116" s="72"/>
      <c r="J116" s="72"/>
      <c r="K116" s="72"/>
      <c r="L116" s="72"/>
      <c r="M116" s="72"/>
      <c r="N116" s="72"/>
      <c r="O116" s="72"/>
      <c r="P116" s="72"/>
      <c r="Q116" s="72"/>
      <c r="R116" s="72"/>
      <c r="S116" s="72"/>
      <c r="T116" s="72"/>
    </row>
    <row r="117" spans="1:20" x14ac:dyDescent="0.25">
      <c r="A117" s="72"/>
      <c r="B117" s="72"/>
      <c r="C117" s="72"/>
      <c r="D117" s="72"/>
      <c r="E117" s="72"/>
      <c r="F117" s="72"/>
      <c r="G117" s="72"/>
      <c r="H117" s="72"/>
      <c r="I117" s="72"/>
      <c r="J117" s="72"/>
      <c r="K117" s="72"/>
      <c r="L117" s="72"/>
      <c r="M117" s="72"/>
      <c r="N117" s="72"/>
      <c r="O117" s="72"/>
      <c r="P117" s="72"/>
      <c r="Q117" s="72"/>
      <c r="R117" s="72"/>
      <c r="S117" s="72"/>
      <c r="T117" s="72"/>
    </row>
    <row r="118" spans="1:20" x14ac:dyDescent="0.25">
      <c r="A118" s="82"/>
      <c r="B118" s="82"/>
      <c r="C118" s="82"/>
      <c r="D118" s="82"/>
      <c r="E118" s="82"/>
      <c r="F118" s="82"/>
      <c r="G118" s="82"/>
      <c r="H118" s="82"/>
      <c r="I118" s="82"/>
      <c r="J118" s="82"/>
      <c r="K118" s="82"/>
      <c r="L118" s="82"/>
      <c r="M118" s="82"/>
      <c r="N118" s="82"/>
      <c r="O118" s="82"/>
      <c r="P118" s="82"/>
      <c r="Q118" s="82"/>
      <c r="R118" s="82"/>
      <c r="S118" s="82"/>
      <c r="T118" s="82"/>
    </row>
  </sheetData>
  <dataValidations count="2">
    <dataValidation type="list" allowBlank="1" showInputMessage="1" showErrorMessage="1" sqref="Q5:R117">
      <formula1>$P$1:$P$3</formula1>
    </dataValidation>
    <dataValidation type="list" allowBlank="1" showInputMessage="1" showErrorMessage="1" sqref="F5:F18 F29:F117 S5:S117">
      <formula1>$B$1:$B$2</formula1>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'[5]Data Sheet'!#REF!</xm:f>
          </x14:formula1>
          <xm:sqref>A9:A18</xm:sqref>
        </x14:dataValidation>
        <x14:dataValidation type="list" allowBlank="1" showInputMessage="1" showErrorMessage="1">
          <x14:formula1>
            <xm:f>'[6]Data Sheet'!#REF!</xm:f>
          </x14:formula1>
          <xm:sqref>A39:A115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Inventory Instructions</vt:lpstr>
      <vt:lpstr>Master Deliverable Inventory</vt:lpstr>
      <vt:lpstr>Finance Transformation</vt:lpstr>
      <vt:lpstr>Risk Transformation</vt:lpstr>
      <vt:lpstr>Operational Risk</vt:lpstr>
      <vt:lpstr>Model Development</vt:lpstr>
      <vt:lpstr>Model Risk Management</vt:lpstr>
      <vt:lpstr>Data &amp; IT</vt:lpstr>
      <vt:lpstr>CCAR Vertical Unique</vt:lpstr>
      <vt:lpstr>IHC Vertical Unique</vt:lpstr>
      <vt:lpstr>Data Sheet</vt:lpstr>
    </vt:vector>
  </TitlesOfParts>
  <Company>Sovereign Bank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Comer, Stephen</dc:creator>
  <cp:lastModifiedBy>Zhang, Zhiyi</cp:lastModifiedBy>
  <dcterms:created xsi:type="dcterms:W3CDTF">2015-05-11T15:05:41Z</dcterms:created>
  <dcterms:modified xsi:type="dcterms:W3CDTF">2015-06-05T20:41:52Z</dcterms:modified>
</cp:coreProperties>
</file>