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5" name="ID_CBE6229419464F35B5F1A6CCC2457C6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677400" y="1479550"/>
          <a:ext cx="12382500" cy="9493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61AE06BBB8E1471A8F72E8E3785D0D7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 flipV="1">
          <a:off x="10655300" y="7800340"/>
          <a:ext cx="382270" cy="37274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21EDC0CCAEAE4030BC9BFEF824B9DD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689330" y="2825750"/>
          <a:ext cx="687070" cy="35115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B8935B41381C44BEBB2CBE2CB4E0D3C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3678535" y="310515"/>
          <a:ext cx="698500" cy="371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681082FA0AA647A991DB242C8EE18FD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0090150" y="711200"/>
          <a:ext cx="5505450" cy="5391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091663361BDF485B98804CEC9614F41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0090150" y="8534400"/>
          <a:ext cx="5397500" cy="5359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956BFE9D0F7A40C1B186A4E0DFE050F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0090150" y="8890000"/>
          <a:ext cx="5391150" cy="5340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" name="ID_A2BA74306B974BDB85B180C5DD2D34AC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9677400" y="679450"/>
          <a:ext cx="14465300" cy="7410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70A51BC2B10943C5B8B9B90EBE39DF8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0090150" y="12446000"/>
          <a:ext cx="2997200" cy="2482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E8C9FEB0DC2B4B72A919C5CDCE66471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0090150" y="8890000"/>
          <a:ext cx="5397500" cy="5397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4CA22E325EE14CA39D1085820D496EB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0090150" y="9956800"/>
          <a:ext cx="5378450" cy="5391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BDBE1BC8C9A646F8A76C9BBA1E3E012C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0090150" y="10312400"/>
          <a:ext cx="5454650" cy="5340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3C7C7F9D394A44249C83DB0CA85EE34F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0090150" y="9245600"/>
          <a:ext cx="5302250" cy="5181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3F4C2E5C118F4C28A9A76067CBB0E79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0090150" y="6400800"/>
          <a:ext cx="5397500" cy="5378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4BE5E45860FE470E8510672E689C202F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0090150" y="3556000"/>
          <a:ext cx="6578600" cy="3524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E480E0A94D844C80A9C395AF30725E24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0090150" y="4267200"/>
          <a:ext cx="7264400" cy="4616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D616AE170F334C60B296A7CB94B8B4FC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0090150" y="1422400"/>
          <a:ext cx="7493000" cy="3397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460B7A2FF45247518FC7DE4F34DC1AA7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0090150" y="3911600"/>
          <a:ext cx="5226050" cy="65405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<sst xmlns="http://schemas.openxmlformats.org/spreadsheetml/2006/main" count="142" uniqueCount="110">
  <si>
    <t>商品简称</t>
  </si>
  <si>
    <t>数量</t>
  </si>
  <si>
    <t>单位</t>
  </si>
  <si>
    <t>规格</t>
  </si>
  <si>
    <t>型号</t>
  </si>
  <si>
    <t>单价</t>
  </si>
  <si>
    <t>总价</t>
  </si>
  <si>
    <t>产品图片</t>
  </si>
  <si>
    <t>用途</t>
  </si>
  <si>
    <t>备注</t>
  </si>
  <si>
    <t>机械机构相关</t>
  </si>
  <si>
    <t>内六角扳手</t>
  </si>
  <si>
    <t>套</t>
  </si>
  <si>
    <t>绿林</t>
  </si>
  <si>
    <t>标准版9件套</t>
  </si>
  <si>
    <t>轮胎</t>
  </si>
  <si>
    <t>个</t>
  </si>
  <si>
    <t>江昕5x2实心胎</t>
  </si>
  <si>
    <t>5.5x2</t>
  </si>
  <si>
    <t>https://item.taobao.com/item.htm?abbucket=3&amp;id=656786735880&amp;ns=1&amp;skuId=5037574378818&amp;spm=a21n57.1.0.0.3858523ctc6wDS</t>
  </si>
  <si>
    <t>杯头螺丝</t>
  </si>
  <si>
    <t>M5*20</t>
  </si>
  <si>
    <t>腿轮连接*2</t>
  </si>
  <si>
    <t>不确定螺母能进去多少，应该够了，中间连接余量留了2.5</t>
  </si>
  <si>
    <t>https://detail.tmall.com/item.htm?abbucket=9&amp;id=635755541429&amp;rn=fae803cdf914543828e5c5339c031aed&amp;spm=a1z10.5-b.w4011-14789417929.90.58f73750Dss4JO&amp;skuId=4556124369916</t>
  </si>
  <si>
    <t>M5*30</t>
  </si>
  <si>
    <t>双腿连接*4</t>
  </si>
  <si>
    <t>这个长度最抽象了，螺丝长30会干涉，25不够螺母，只能反拧，螺母在外</t>
  </si>
  <si>
    <t>M3*40</t>
  </si>
  <si>
    <t>轮毂*6*2</t>
  </si>
  <si>
    <t>M3*12</t>
  </si>
  <si>
    <t>机架安装</t>
  </si>
  <si>
    <t>M3*6</t>
  </si>
  <si>
    <t>机架与电机固定</t>
  </si>
  <si>
    <t>注意这个孔位只能入4mm</t>
  </si>
  <si>
    <t>M2.5*6</t>
  </si>
  <si>
    <t>分电板和主控固定</t>
  </si>
  <si>
    <t>沉头螺丝</t>
  </si>
  <si>
    <t>M3*10</t>
  </si>
  <si>
    <t>https://detail.tmall.com/item.htm?spm=a1z10.5-b.w4011-14789417929.90.66c564f7UCumYJ&amp;id=693377485791&amp;rn=d26e508268ad22e8b3e0dcd11ac26e29&amp;abbucket=9&amp;skuId=4920755308732</t>
  </si>
  <si>
    <t>M3*16</t>
  </si>
  <si>
    <t>挡块*4*3</t>
  </si>
  <si>
    <t>10+3+1+5=19，只能入轴2mm</t>
  </si>
  <si>
    <t>M3*20</t>
  </si>
  <si>
    <t>关节电机*6*2</t>
  </si>
  <si>
    <t>短轴：8+8+5=21</t>
  </si>
  <si>
    <t>M3*30</t>
  </si>
  <si>
    <t>长轴：10+8+8+5=31</t>
  </si>
  <si>
    <t>垫片</t>
  </si>
  <si>
    <t>M5*8*0.5</t>
  </si>
  <si>
    <t>买了20个，没有余量但不要运费，坏了再买10个</t>
  </si>
  <si>
    <t>https://detail.tmall.com/item.htm?abbucket=9&amp;id=736651447364&amp;rn=ffa60ade4e79ec989500b2fa85aca006&amp;spm=a1z10.3-b.w4011-14789405706.62.33cc37ba2mBXnm&amp;skuId=5085431764100</t>
  </si>
  <si>
    <t>螺母</t>
  </si>
  <si>
    <t>M5</t>
  </si>
  <si>
    <t>https://detail.tmall.com/item.htm?abbucket=9&amp;id=608236589609&amp;rn=8c49c1b43c594f71c2b1e760ec169d3d&amp;skuId=4269028208525&amp;spm=a1z10.5-b.w4011-14789417929.72.14c63d277XfrHv</t>
  </si>
  <si>
    <t>M3</t>
  </si>
  <si>
    <t>M2.5</t>
  </si>
  <si>
    <t>轴承</t>
  </si>
  <si>
    <t>这是上次掉的，缺了一个</t>
  </si>
  <si>
    <t>5*13*4</t>
  </si>
  <si>
    <t>https://detail.tmall.com/item.htm?app=chrome&amp;bxsign=scdt9PotgFkIqZOM35J0Oy7xMiSSFKXL2zP_7g8JrYQjs_z79ey3mPQnjmWszpOy3Y5gzomQ5gj0-ZLXnbVPdBXDbFqj5hftlay5lfilNnIedF5dshTp2Vx2TdhjP75xO1Y&amp;cpp=1&amp;id=611878216362&amp;price=3.8&amp;shareUniqueId=33954883380&amp;share_crt_v=1&amp;shareurl=true&amp;short_name=h.SIiSd2rsxHiVz94&amp;sourceType=item&amp;sp_tk=WExYRWZSREtuZ2E%3D&amp;spm=a2159r.13376460.0.0&amp;suid=41E0BB5B-AFFB-40D3-B4CC-71D27C06CAE0&amp;tbSocialPopKey=shareItem&amp;tk=XLXEfRDKnga%20CZ009&amp;un=f37671696b9216379554e02b75a03bae&amp;un_site=0&amp;ut_sk=1.W4vu6UzIJ6IDAIhFYAYJuwmX_21380790_1762874600124.Copy.1&amp;wxsign=tbwlUFNu5UDgRUErDxHn-9C3WnY88b9Enu83cUpXD4_GQAZYZOW0MVHLqal5SufSXhdsNPLKXB_TwIz5DF7ri1mP_TL3rwul9i-_xdiXnwBiBjqnjwMnGIGs8XvFhk7UD3Z</t>
  </si>
  <si>
    <t>电气系统相关</t>
  </si>
  <si>
    <t>点击链接直接打开 或者 淘宝搜索直接打开</t>
  </si>
  <si>
    <t>24V电源</t>
  </si>
  <si>
    <t>轮趣 18650</t>
  </si>
  <si>
    <t>持续6A，最大13A</t>
  </si>
  <si>
    <t>24V锂电池组E626S户外电源18650充电智能小车电机24伏带外壳保护-tmall.com天猫</t>
  </si>
  <si>
    <t>DC公转母</t>
  </si>
  <si>
    <t>带开关</t>
  </si>
  <si>
    <t>18AWG,&lt;135W,60cm</t>
  </si>
  <si>
    <t>粗纯铜9-12V24V电源连接线带开关DC5.5头双公母兼容接头灯带控制-tmall.com天猫</t>
  </si>
  <si>
    <t>DC公5525转XT60公</t>
  </si>
  <si>
    <t>10A,30cm</t>
  </si>
  <si>
    <t>1.5平XT60转DC连接线DC5.5*2.1/2.5mm公母头带线航模眼镜转接线-淘宝网</t>
  </si>
  <si>
    <t>分电板</t>
  </si>
  <si>
    <t>RM萝马集市</t>
  </si>
  <si>
    <t>1转7/1转4</t>
  </si>
  <si>
    <t>90/70</t>
  </si>
  <si>
    <t>https://item.taobao.com/item.htm?app=chrome&amp;bxsign=scdGmCMTrd0HVI4zdsGjdGNeoXDcd6Hcqs232lSXlb0eDW3jmPiR3CzQdVRI4uaZPxf6jbkPO8ttYZ1OPys8_KwmokMylASG3ey8Z0EBtQwlhw8NZUgz5CNmqqxLeP8fyy8&amp;cpp=1&amp;id=616219514590&amp;share_crt_v=1&amp;shareurl=true&amp;short_name=h.62l1b02CidOASXx&amp;sp_tk=NDFKWWV1ZlRHQ1Y%3D&amp;spm=a2159r.13376460.0.0&amp;tbSocialPopKey=shareItem&amp;tk=41JYeufTGCV%20HU926&amp;un=f37671696b9216379554e02b75a03bae&amp;un_site=0&amp;ut_sk=1.W4vu6UzIJ6IDAIhFYAYJuwmX_21380790_1742949934949.TaoPassword-Weixin.1&amp;wxsign=tbw2Q1otKj2065j-e8sqA7a5edZnmFJgrXMYuJ2LmtFDaBSoHUhXxOHjFqJ5j47srvk4RE0zX326yk2J6QGHHXWKYa6zVl3LDxGB9RJT-U-AZx384858k9hgdXmNf97yxM2&amp;x-ssr=true</t>
  </si>
  <si>
    <t>xt30双端</t>
  </si>
  <si>
    <t>条</t>
  </si>
  <si>
    <t>公转母</t>
  </si>
  <si>
    <t>20cm</t>
  </si>
  <si>
    <t>XT30U-F/M航模连接线 公头母头电机插座对插锂电池香蕉插头延长线-tmall.com天猫</t>
  </si>
  <si>
    <t>can总线</t>
  </si>
  <si>
    <t>反向（买点正向以防万一）</t>
  </si>
  <si>
    <t>15cm</t>
  </si>
  <si>
    <t>带扣GH1.25mm间距单头线双头线2P34568910Pin连接线同向反向A1257-淘宝网</t>
  </si>
  <si>
    <t>开发板</t>
  </si>
  <si>
    <t>达妙科技</t>
  </si>
  <si>
    <t>stm32H7</t>
  </si>
  <si>
    <t>https://item.taobao.com/item.htm?abbucket=17&amp;id=767305853444&amp;ns=1&amp;spm=a21n57.1.item.4.7713523cYvrGQW&amp;skuId=5440731611044</t>
  </si>
  <si>
    <t>4310电机</t>
  </si>
  <si>
    <t>MIT驱动无刷伺服械臂机器人达妙科技关节电机FOCGM43减速双编码器-淘宝网</t>
  </si>
  <si>
    <t>转接板</t>
  </si>
  <si>
    <t>XT30 2+2</t>
  </si>
  <si>
    <t>达妙科技关节电机配线 XT30 2+2 端子线CAN线GH1.25线线材专拍-淘宝网</t>
  </si>
  <si>
    <t>6215电机</t>
  </si>
  <si>
    <t>无刷直流电机达妙科技轮毂电机DMH6215直驱电机带驱动编码器-淘宝网</t>
  </si>
  <si>
    <t>GH-3pin</t>
  </si>
  <si>
    <t>反向</t>
  </si>
  <si>
    <t>6215+USB转can</t>
  </si>
  <si>
    <t>299+50</t>
  </si>
  <si>
    <t>stlink</t>
  </si>
  <si>
    <t>耗材</t>
  </si>
  <si>
    <t>秤</t>
  </si>
  <si>
    <t>扎带</t>
  </si>
  <si>
    <t>包</t>
  </si>
  <si>
    <t>500个</t>
  </si>
  <si>
    <t>4*200mm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</si>
</sst>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6"/>
      <color rgb="FFFF0000"/>
      <name val="宋体"/>
      <charset val="134"/>
      <scheme val="major"/>
    </font>
    <font>
      <sz val="16"/>
      <color rgb="FF000000"/>
      <name val="宋体"/>
      <charset val="134"/>
    </font>
    <font>
      <sz val="16"/>
      <color rgb="FF000000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800080"/>
      <name val="宋体"/>
      <charset val="134"/>
    </font>
    <font>
      <u/>
      <sz val="11"/>
      <color rgb="FF800080"/>
      <name val="宋体"/>
      <charset val="134"/>
      <scheme val="minor"/>
    </font>
    <font>
      <sz val="16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6"/>
      <color rgb="FF000000"/>
      <name val="宋体"/>
      <charset val="134"/>
      <scheme val="maj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6" borderId="5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6" applyFont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7" fillId="0" borderId="0" xfId="6" applyFont="1" applyAlignment="1">
      <alignment horizontal="center" vertical="center"/>
    </xf>
    <xf numFmtId="0" fontId="7" fillId="0" borderId="0" xfId="6" applyFont="1">
      <alignment vertical="center"/>
    </xf>
    <xf numFmtId="0" fontId="1" fillId="0" borderId="1" xfId="0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9" fillId="0" borderId="0" xfId="6">
      <alignment vertical="center"/>
    </xf>
    <xf numFmtId="0" fontId="10" fillId="2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6" applyFont="1">
      <alignment vertical="center"/>
    </xf>
    <xf numFmtId="0" fontId="10" fillId="0" borderId="0" xfId="0" applyFont="1" applyAlignment="1">
      <alignment horizontal="center" vertical="center"/>
    </xf>
    <xf numFmtId="0" fontId="12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8" Type="http://schemas.openxmlformats.org/officeDocument/2006/relationships/image" Target="media/image18.png"/><Relationship Id="rId17" Type="http://schemas.openxmlformats.org/officeDocument/2006/relationships/image" Target="media/image17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item.taobao.com/item.htm?from=cart&amp;id=801935221286&amp;pisk=gBqrX7O7TgIz9Rc-roieufdzNCm-bD51TkGIKJ2nFbclwa3nKjyGeb_dyWz4tS3SZ_Q--vc4ZHg7YJKEKJVdeX6Rl8e-vDf11DS_e8Ly6X974X2mo-HKtvbjrMWVueC11GsFrKmFa1N5MeFknAkixY0nK-XqdvRkEW0ooncxpvAoK3XV3jHwqvDnKEAmQjAnt4YoinDEdYDHxvX4njHnxXVnrtymMgN89CMir95oC_3DBA3rs8c2b-EqEPY8UjJD3oz-zfxsgHx30YyXXbbXbwGgWbgsTSjX4DymLSu_z1-zTJ2T-qreZTNgiyPnHrCe8fz3FPUnuTju30lruYuJKUoz-7EEyzJdB-muMPhtrZCx3uZs8f32i_2b3b0a871vxbaanSu_cItsjPF4YVmG4BRKn4V_vzRH84Dx3f6V3hy2H5IRYnYkJe3mSxl1e2YpJ4Dx3f6V3eLKyhDq1T3h.&amp;skuId=5552836857902&amp;spm=a1z0d.6639537/202410.item.d801935221286.5bce74842rQJyZ" TargetMode="External"/><Relationship Id="rId8" Type="http://schemas.openxmlformats.org/officeDocument/2006/relationships/hyperlink" Target="https://detail.tmall.com/item.htm?from=cart&amp;id=775871368920&amp;pisk=gqyrAmY78TBPSx0-Z-MegqBjWVD-Ov718JgIxkqnV40ly_hnxqrG241dwyP4-rhSraC-tD04rpG7LkpExk4d22sRGuE-pvb15vW_2uLx62yuU2DmnonBqBfjZ9SVgBQ15O6FZnDFzNa5kLHCocoiK0cnxojqAD8HKycnmn0xvDYoxLjV0qnpq2AoxxXmXDToKLvknnmiYLAHKQc0mqnnK00u-ojqAq0nNL48JFiiZMS9Ofb9Rp3ESu02Kd-t4bvLYB9wQ6mmZVcS4pmb30lrSu2SJkKjm-wq1jtCyxqTGzmqQT8t4SqZEDydjBuET8HquPWMpmFuz-cUhMC80Jurs8c24gq-UD4nTSQwC0k7gfyzwML0qPgzsYEBbaZq_SltmjxeZYN_fJhgET8tlfnUufNP7LzG4M8Kmb4_p78HTbmx0VsV0dr2DPBRLKAk9Bhmsmu12XAp9bmx0VsV0BdKwdmq5ghh.&amp;skuId=5474631134070&amp;spm=a1z0d.6639537/202410.item.d775871368920.5bce74848lO4Pi" TargetMode="External"/><Relationship Id="rId7" Type="http://schemas.openxmlformats.org/officeDocument/2006/relationships/hyperlink" Target="https://detail.tmall.com/item.htm?from=cart&amp;id=864229324702&amp;pisk=gxyrbnY78TBz7c3-Z-Megq3X-SM-Fv718JgIxkqnV40ly_hnxqrG241dwyP4-rhSraC-tD04rpG7LkpExk4d22sRGuE-pvb15vW_2u39a48_U20mmonwEBfjZ9SVgBQ15O6FZnDFzNa5kvBGicoiK0cnxxjqAD8kKycoot0xvDYoxLjV0qnpZemotnDmvcTnKpmnmjmE4Lmn-LqmiqnnK04nKikmkDcqYzUp5cclYGdXmw9oFbugqqJaD-ok4V6tkpDTn0czCuu4cowq4buiMK1nJ84bx8w-M_RopoNa8W4GlQgu_czq177wUPz-xko3zOKZo8rU3bFXrQmZU4lgEfXFXol3g-k7EwdTcouo_xNfMaGIUzPtWbfAkyrqPy2riU7jR5ZbEjzGlKzKTW2Sn8bcQgSeJmcu5JFy-BloDmu10iJa0nUOe9JDZBdKifmq5ghH9BhoDmu10iRp9bpi0Vs-t&amp;skuId=5685908436046&amp;spm=a1z0d.6639537/202410.item.d864229324702.5bce7484xkVTRJ" TargetMode="External"/><Relationship Id="rId6" Type="http://schemas.openxmlformats.org/officeDocument/2006/relationships/hyperlink" Target="https://item.taobao.com/item.htm?app=chrome&amp;bxsign=scdGmCMTrd0HVI4zdsGjdGNeoXDcd6Hcqs232lSXlb0eDW3jmPiR3CzQdVRI4uaZPxf6jbkPO8ttYZ1OPys8_KwmokMylASG3ey8Z0EBtQwlhw8NZUgz5CNmqqxLeP8fyy8&amp;cpp=1&amp;id=616219514590&amp;share_crt_v=1&amp;shareurl=true&amp;short_name=h.62l1b02CidOASXx&amp;sp_tk=NDFKWWV1ZlRHQ1Y%3D&amp;spm=a2159r.13376460.0.0&amp;tbSocialPopKey=shareItem&amp;tk=41JYeufTGCV%20HU926&amp;un=f37671696b9216379554e02b75a03bae&amp;un_site=0&amp;ut_sk=1.W4vu6UzIJ6IDAIhFYAYJuwmX_21380790_1742949934949.TaoPassword-Weixin.1&amp;wxsign=tbw2Q1otKj2065j-e8sqA7a5edZnmFJgrXMYuJ2LmtFDaBSoHUhXxOHjFqJ5j47srvk4RE0zX326yk2J6QGHHXWKYa6zVl3LDxGB9RJT-U-AZx384858k9hgdXmNf97yxM2&amp;x-ssr=true" TargetMode="External"/><Relationship Id="rId5" Type="http://schemas.openxmlformats.org/officeDocument/2006/relationships/hyperlink" Target="https://item.taobao.com/item.htm?abbucket=3&amp;id=656786735880&amp;ns=1&amp;skuId=5037574378818&amp;spm=a21n57.1.0.0.3858523ctc6wDS" TargetMode="External"/><Relationship Id="rId4" Type="http://schemas.openxmlformats.org/officeDocument/2006/relationships/hyperlink" Target="https://detail.tmall.com/item.htm?abbucket=9&amp;id=608236589609&amp;rn=8c49c1b43c594f71c2b1e760ec169d3d&amp;skuId=4269028208525&amp;spm=a1z10.5-b.w4011-14789417929.72.14c63d277XfrHv" TargetMode="External"/><Relationship Id="rId3" Type="http://schemas.openxmlformats.org/officeDocument/2006/relationships/hyperlink" Target="https://detail.tmall.com/item.htm?abbucket=9&amp;id=635755541429&amp;rn=fae803cdf914543828e5c5339c031aed&amp;spm=a1z10.5-b.w4011-14789417929.90.58f73750Dss4JO&amp;skuId=4556124369916" TargetMode="External"/><Relationship Id="rId2" Type="http://schemas.openxmlformats.org/officeDocument/2006/relationships/hyperlink" Target="https://detail.tmall.com/item.htm?spm=a1z10.5-b.w4011-14789417929.90.66c564f7UCumYJ&amp;id=693377485791&amp;rn=d26e508268ad22e8b3e0dcd11ac26e29&amp;abbucket=9&amp;skuId=4920755308732" TargetMode="External"/><Relationship Id="rId17" Type="http://schemas.openxmlformats.org/officeDocument/2006/relationships/hyperlink" Target="https://detail.tmall.com/item.htm?app=chrome&amp;bxsign=scdt9PotgFkIqZOM35J0Oy7xMiSSFKXL2zP_7g8JrYQjs_z79ey3mPQnjmWszpOy3Y5gzomQ5gj0-ZLXnbVPdBXDbFqj5hftlay5lfilNnIedF5dshTp2Vx2TdhjP75xO1Y&amp;cpp=1&amp;id=611878216362&amp;price=3.8&amp;shareUniqueId=33954883380&amp;share_crt_v=1&amp;shareurl=true&amp;short_name=h.SIiSd2rsxHiVz94&amp;sourceType=item&amp;sp_tk=WExYRWZSREtuZ2E%3D&amp;spm=a2159r.13376460.0.0&amp;suid=41E0BB5B-AFFB-40D3-B4CC-71D27C06CAE0&amp;tbSocialPopKey=shareItem&amp;tk=XLXEfRDKnga%20CZ009&amp;un=f37671696b9216379554e02b75a03bae&amp;un_site=0&amp;ut_sk=1.W4vu6UzIJ6IDAIhFYAYJuwmX_21380790_1762874600124.Copy.1&amp;wxsign=tbwlUFNu5UDgRUErDxHn-9C3WnY88b9Enu83cUpXD4_GQAZYZOW0MVHLqal5SufSXhdsNPLKXB_TwIz5DF7ri1mP_TL3rwul9i-_xdiXnwBiBjqnjwMnGIGs8XvFhk7UD3Z" TargetMode="External"/><Relationship Id="rId16" Type="http://schemas.openxmlformats.org/officeDocument/2006/relationships/hyperlink" Target="https://item.taobao.com/item.htm?from=cart&amp;id=815810342495&amp;pisk=gJWEbigCzJeedNTptO9r_hdEg7vphLzbzTTWqgjkAeY3JWdkqFS0veN89a5NrNdB-yFpZ3YN-YOCUgHyqgb8vUZL1MIpeL4blLyfvMIq_wiOLeYMsGKSxbV6t8ra_bUbl-wztcvz8r_QWj-Lsn-DEHAkqGqwV3tnKaAHsdY9230HqvqabFKrZbAkZccMAnMHEYAnIcxWqvDkZU2iIFKkEUbkElRMW3cxNwQ-lnA34y-GOU09-B8cxFkVXO-hDXIe7raAQ6deoxTZEYXwYGMv-5M4NEfvRITPSRMeUGxP7I1Uuv7PqiCk_Tu3AZbGaaxO6zlyu_jCM_AaxJjwLeRwYBnoTp5lJTRdT0EAjpbOMEd36PKNdtOykCug-Gsw-I5PRPHkRsSG7I6s5x9cMNWyiKjPL4KMtZ6RT4cythKwllrZ3GoOkJerIXc-wCADbEZpZbhJthKwllrZwbdKnh8bvQf..&amp;skuId=5683518279295&amp;spm=a1z0d.6639537/202410.item.d815810342495.20fb7484YBs4Ok" TargetMode="External"/><Relationship Id="rId15" Type="http://schemas.openxmlformats.org/officeDocument/2006/relationships/hyperlink" Target="https://item.taobao.com/item.htm?from=cart&amp;id=609303035126&amp;pisk=ge6rbh0588ezcU8JZt9EgFKdOm9Jepz_89TBxMjHVUYuy7dHxESg2UNLww5V-ZdWrzFJtHYVrvO5LMHexMbL2eZ8GgIJpp4_5py12ge_HFw1U3vDiiKiE4VXZJr4gXU_5RwUZmvUzP_7k6aTih-MK3AHxKq2AHlk-wAunEYvvH0kxYq40EKEr0YktEmDfhlHKHv3nExpveDkqQAmiEKHK3bHKoJDkHc7YaQK5hAuYzj8PDwTqBTGqEknQcKkZ7boOAM_t3AkSQTxKn624Q8GqTTdvmtchtR6GDaJnGCfrnJaUVKPiGJkY9EiTeRFeK8V7RDpD_bPnBWbv7IVLURGEIozqgpyxwAFMPk64L12_T58vqjl5U5MeMiaPiRNgCKDiDlkF1s1pCXuUVLX6H721_zZUNjPY2KDZN6da2ceZnK25orqQioAW8eEnbcK9IAM0FZJtXhpZnK25orq9Xd-In8_2Bf..&amp;skuId=5786882094441&amp;spm=a1z0d.6639537/202410.item.d609303035126.5bce7484LeC82m" TargetMode="External"/><Relationship Id="rId14" Type="http://schemas.openxmlformats.org/officeDocument/2006/relationships/hyperlink" Target="https://item.taobao.com/item.htm?from=cart&amp;id=609303035126&amp;pisk=ge6rbh0588ezcU8JZt9EgFKdOm9Jepz_89TBxMjHVUYuy7dHxESg2UNLww5V-ZdWrzFJtHYVrvO5LMHexMbL2eZ8GgIJpp4_5py12ge_HFw1U3vDiiKiE4VXZJr4gXU_5RwUZmvUzP_7k6aTih-MK3AHxKq2AHlk-wAunEYvvH0kxYq40EKEr0YktEmDfhlHKHv3nExpveDkqQAmiEKHK3bHKoJDkHc7YaQK5hAuYzj8PDwTqBTGqEknQcKkZ7boOAM_t3AkSQTxKn624Q8GqTTdvmtchtR6GDaJnGCfrnJaUVKPiGJkY9EiTeRFeK8V7RDpD_bPnBWbv7IVLURGEIozqgpyxwAFMPk64L12_T58vqjl5U5MeMiaPiRNgCKDiDlkF1s1pCXuUVLX6H721_zZUNjPY2KDZN6da2ceZnK25orqQioAW8eEnbcK9IAM0FZJtXhpZnK25orq9Xd-In8_2Bf..&amp;skuId=5786882094440&amp;spm=a1z0d.6639537/202410.item.d609303035126.5bce7484LeC82m" TargetMode="External"/><Relationship Id="rId13" Type="http://schemas.openxmlformats.org/officeDocument/2006/relationships/hyperlink" Target="https://item.taobao.com/item.htm?from=cart&amp;id=815263677321&amp;pisk=gqGmXd90sxyXG8K8ebNXpOJw6t9JGSN_bcCTX5EwUurSMEwTXY4ZX0T6lS3ajcm8VjLbBlHlS2iojRTbXlriXVkvyBdKlqN__lxp9BUQcDGjm15N_Frz8P88uxnZBkF__HKGe1yXt5iIwfI5_TzzVP4NQ5oaa8zaS5zV_58u4P4CQioZbUbzkPfVu-5N4U4bStza7oWP4yz_7roa_U0zVPPaucPZN06_xmiKa350HWuE-Icao-qEuouxkbSQHtgbqjcqar0bjqW1_1luo-c6h40sJ-HZRJGx8Cf7M2DzaPc68OqgKAlYaj-yT8wZa0zrDFB_rA0ZOSNh7Iuuio2Es07d9Duo7veoweRQiSrqBSgO-n3oim3jZVQNUSVxEJc0TBs4XY3nsPc6fQmn72MaEfjc4pWPLz051z8taO6_3zauvb6hgEtJ3bz9rUXBa-z7lQYkrO6_3zauvUYlLTy4PrOl.&amp;skuId=5510499624815&amp;spm=a1z0d.6639537/202410.item.d815263677321.5bce74849YD7vY" TargetMode="External"/><Relationship Id="rId12" Type="http://schemas.openxmlformats.org/officeDocument/2006/relationships/hyperlink" Target="https://item.taobao.com/item.htm?from=cart&amp;id=815333472865&amp;pisk=gMdEXXqB4XhF1OSdKC1zQiUuVf1di_oj4Qs5rUYlRMjnvvBlrG8mJMM-p3JwqhBCxDHdEajwx76BaUFPrUx-JggKCeLdw_mjc_lXJeFAwQ1pTg4gSFQVqaD1KbuZQ8njcjGrKPfrYmtIX0QuSZ7cZwXlrF0NPaNh-3X3sljOyaqhrW0Z7GQ3-wj3K14GoGql-wjhjGbAkaqlrw0wSGQVZgxlKV8iN5Kp2o_cK4oheVqqSlX1mejaZSzA894yR8N7NqQhKiXCx7b6_wWFmeAC2UU1SCONhOaSv1YvCHbNgXrA8dYVtaR-o8SPUBCNbnl0wNpHYCXy14Hp7QSFnBXa82YdTaxlUdn4Gw5BQtRep4EM-nsen6L7uDTN3dWASO4zK69XlQBDtXrAftQybt9E0W-c4wrRS9xXwpruU9bO7igZ7S8aWnhKa523e8BGnNSjJT28e9bO7igZ78eRpSbNc2Bl.&amp;skuId=5513150905586&amp;spm=a1z0d.6639537/202410.item.d815333472865.5bce74849YD7vY" TargetMode="External"/><Relationship Id="rId11" Type="http://schemas.openxmlformats.org/officeDocument/2006/relationships/hyperlink" Target="https://detail.tmall.com/item.htm?from=cart&amp;id=649294814748&amp;pisk=gyWZXk01uReaLs89s99qTUnmlJ99FKz7utTXmijDfFYgW5dDmeSuXFNY6Z5Fowd6SPF9inYFSxO13iH2mibYXEZTOGI9HK47PKy5XGHJHt9OQhcnxMKjjjVBs-rUTjU7P8w4sDv47z__JPFix3-knhADmMqecntmjZAMtDYpDn0MmAqUYeKijhYispmHqecmnfA0KHx90x0MoxqFxeKDnEbDskSnMa_Ok4tksozMMk0r0eOwrGYEUMBejtGObePYG959_UDW8xDcLhSIeFVIUSTlwFOWuw2IQKSH0wR5_zkNuijRiBWqSl_l-s7Dv6UqgU5cf_CDTl2GYd8wThRtmfJNiNB261oY2MvGJ_LJsWUpYO6WgUdE-PjCYFAPgNaKnF1PxwR5d2MWE_QF3Qvl4TuvxCb5H1umgCxpYUZUYYSEvaeT3vciMjdHZH87XIcxMCxpYUZUYjhv6YxePldc.&amp;skuId=4853168019086&amp;spm=a1z0d.6639537/202410.item.d649294814748.5bce74849YD7vY" TargetMode="External"/><Relationship Id="rId10" Type="http://schemas.openxmlformats.org/officeDocument/2006/relationships/hyperlink" Target="https://item.taobao.com/item.htm?abbucket=17&amp;id=767305853444&amp;ns=1&amp;spm=a21n57.1.item.4.7713523cYvrGQW&amp;skuId=5440731611044" TargetMode="External"/><Relationship Id="rId1" Type="http://schemas.openxmlformats.org/officeDocument/2006/relationships/hyperlink" Target="https://detail.tmall.com/item.htm?abbucket=9&amp;id=736651447364&amp;rn=ffa60ade4e79ec989500b2fa85aca006&amp;spm=a1z10.3-b.w4011-14789405706.62.33cc37ba2mBXnm&amp;skuId=50854317641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8"/>
  <sheetViews>
    <sheetView tabSelected="1" zoomScale="70" zoomScaleNormal="70" topLeftCell="A3" workbookViewId="0">
      <selection activeCell="F19" sqref="F19"/>
    </sheetView>
  </sheetViews>
  <sheetFormatPr defaultColWidth="9" defaultRowHeight="14"/>
  <cols>
    <col min="1" max="9" width="20.6363636363636" customWidth="1"/>
    <col min="10" max="10" width="60.6363636363636" customWidth="1"/>
    <col min="11" max="11" width="160.636363636364" customWidth="1"/>
    <col min="12" max="23" width="20.6363636363636" customWidth="1"/>
  </cols>
  <sheetData>
    <row r="1" ht="28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8" customHeight="1" spans="1:11">
      <c r="A2" s="2" t="s">
        <v>10</v>
      </c>
    </row>
    <row r="3" ht="28" customHeight="1" spans="1:11">
      <c r="A3" s="3" t="s">
        <v>11</v>
      </c>
      <c r="B3" s="1">
        <v>1</v>
      </c>
      <c r="C3" s="1" t="s">
        <v>12</v>
      </c>
      <c r="D3" s="4" t="s">
        <v>13</v>
      </c>
      <c r="E3" s="1" t="s">
        <v>14</v>
      </c>
      <c r="F3" s="1">
        <v>5.9</v>
      </c>
      <c r="G3" s="1">
        <v>5.9</v>
      </c>
      <c r="H3" t="str">
        <f>_xlfn.DISPIMG("ID_681082FA0AA647A991DB242C8EE18FD1",1)</f>
        <v>=DISPIMG("ID_681082FA0AA647A991DB242C8EE18FD1",1)</v>
      </c>
    </row>
    <row r="4" ht="28" customHeight="1" spans="1:11">
      <c r="A4" s="3" t="s">
        <v>15</v>
      </c>
      <c r="B4" s="5">
        <v>2</v>
      </c>
      <c r="C4" s="5" t="s">
        <v>16</v>
      </c>
      <c r="D4" s="5" t="s">
        <v>17</v>
      </c>
      <c r="E4" s="5" t="s">
        <v>18</v>
      </c>
      <c r="F4" s="5">
        <v>35</v>
      </c>
      <c r="G4" s="6">
        <f>B4*F4</f>
        <v>70</v>
      </c>
      <c r="H4" s="7" t="str">
        <f>_xlfn.DISPIMG("ID_3F4C2E5C118F4C28A9A76067CBB0E794",1)</f>
        <v>=DISPIMG("ID_3F4C2E5C118F4C28A9A76067CBB0E794",1)</v>
      </c>
      <c r="K4" s="8" t="s">
        <v>19</v>
      </c>
    </row>
    <row r="5" ht="28" customHeight="1" spans="1:11">
      <c r="A5" s="9" t="s">
        <v>20</v>
      </c>
      <c r="D5" s="4" t="s">
        <v>21</v>
      </c>
      <c r="E5" s="1"/>
      <c r="F5" s="1"/>
      <c r="G5" s="1"/>
      <c r="H5" t="str">
        <f>_xlfn.DISPIMG("ID_D616AE170F334C60B296A7CB94B8B4FC",1)</f>
        <v>=DISPIMG("ID_D616AE170F334C60B296A7CB94B8B4FC",1)</v>
      </c>
      <c r="I5" s="1" t="s">
        <v>22</v>
      </c>
      <c r="J5" s="1" t="s">
        <v>23</v>
      </c>
      <c r="K5" s="10" t="s">
        <v>24</v>
      </c>
    </row>
    <row r="6" ht="28" customHeight="1" spans="1:11">
      <c r="A6" s="9" t="s">
        <v>20</v>
      </c>
      <c r="B6" s="1"/>
      <c r="C6" s="1"/>
      <c r="D6" s="4" t="s">
        <v>25</v>
      </c>
      <c r="E6" s="1"/>
      <c r="F6" s="1"/>
      <c r="G6" s="1"/>
      <c r="H6" t="str">
        <f>_xlfn.DISPIMG("ID_B8935B41381C44BEBB2CBE2CB4E0D3C5",1)</f>
        <v>=DISPIMG("ID_B8935B41381C44BEBB2CBE2CB4E0D3C5",1)</v>
      </c>
      <c r="I6" s="1" t="s">
        <v>26</v>
      </c>
      <c r="J6" s="1" t="s">
        <v>27</v>
      </c>
    </row>
    <row r="7" ht="28" customHeight="1" spans="1:11">
      <c r="A7" s="9" t="s">
        <v>20</v>
      </c>
      <c r="B7" s="1"/>
      <c r="C7" s="1"/>
      <c r="D7" s="4" t="s">
        <v>28</v>
      </c>
      <c r="E7" s="1"/>
      <c r="F7" s="1"/>
      <c r="G7" s="1"/>
      <c r="H7" s="1"/>
      <c r="I7" s="1" t="s">
        <v>29</v>
      </c>
    </row>
    <row r="8" ht="28" customHeight="1" spans="1:11">
      <c r="A8" s="9" t="s">
        <v>20</v>
      </c>
      <c r="D8" s="4" t="s">
        <v>30</v>
      </c>
      <c r="I8" s="1" t="s">
        <v>31</v>
      </c>
    </row>
    <row r="9" ht="28" customHeight="1" spans="1:11">
      <c r="A9" s="9" t="s">
        <v>20</v>
      </c>
      <c r="D9" s="4" t="s">
        <v>32</v>
      </c>
      <c r="I9" s="1" t="s">
        <v>33</v>
      </c>
      <c r="J9" s="1" t="s">
        <v>34</v>
      </c>
    </row>
    <row r="10" ht="28" customHeight="1" spans="1:11">
      <c r="A10" s="9" t="s">
        <v>20</v>
      </c>
      <c r="D10" s="4" t="s">
        <v>35</v>
      </c>
      <c r="I10" s="1" t="s">
        <v>36</v>
      </c>
    </row>
    <row r="11" ht="28" customHeight="1" spans="1:11">
      <c r="A11" s="9" t="s">
        <v>37</v>
      </c>
      <c r="D11" s="4" t="s">
        <v>38</v>
      </c>
      <c r="H11" t="str">
        <f>_xlfn.DISPIMG("ID_21EDC0CCAEAE4030BC9BFEF824B9DD11",1)</f>
        <v>=DISPIMG("ID_21EDC0CCAEAE4030BC9BFEF824B9DD11",1)</v>
      </c>
      <c r="I11" s="1" t="s">
        <v>29</v>
      </c>
      <c r="K11" s="11" t="s">
        <v>39</v>
      </c>
    </row>
    <row r="12" ht="28" customHeight="1" spans="1:11">
      <c r="A12" s="9" t="s">
        <v>37</v>
      </c>
      <c r="B12" s="1"/>
      <c r="C12" s="1"/>
      <c r="D12" s="4" t="s">
        <v>40</v>
      </c>
      <c r="E12" s="1"/>
      <c r="F12" s="1"/>
      <c r="H12" t="str">
        <f>_xlfn.DISPIMG("ID_460B7A2FF45247518FC7DE4F34DC1AA7",1)</f>
        <v>=DISPIMG("ID_460B7A2FF45247518FC7DE4F34DC1AA7",1)</v>
      </c>
      <c r="I12" s="1" t="s">
        <v>41</v>
      </c>
      <c r="J12" s="1" t="s">
        <v>42</v>
      </c>
    </row>
    <row r="13" ht="28" customHeight="1" spans="1:11">
      <c r="A13" s="9" t="s">
        <v>37</v>
      </c>
      <c r="D13" s="4" t="s">
        <v>43</v>
      </c>
      <c r="H13" t="str">
        <f>_xlfn.DISPIMG("ID_4BE5E45860FE470E8510672E689C202F",1)</f>
        <v>=DISPIMG("ID_4BE5E45860FE470E8510672E689C202F",1)</v>
      </c>
      <c r="I13" s="1" t="s">
        <v>44</v>
      </c>
      <c r="J13" s="1" t="s">
        <v>45</v>
      </c>
    </row>
    <row r="14" ht="28" customHeight="1" spans="1:11">
      <c r="A14" s="9" t="s">
        <v>37</v>
      </c>
      <c r="B14" s="1"/>
      <c r="C14" s="1"/>
      <c r="D14" s="4" t="s">
        <v>46</v>
      </c>
      <c r="E14" s="1"/>
      <c r="F14" s="1"/>
      <c r="G14" s="1"/>
      <c r="H14" t="str">
        <f>_xlfn.DISPIMG("ID_E480E0A94D844C80A9C395AF30725E24",1)</f>
        <v>=DISPIMG("ID_E480E0A94D844C80A9C395AF30725E24",1)</v>
      </c>
      <c r="I14" s="1" t="s">
        <v>44</v>
      </c>
      <c r="J14" s="1" t="s">
        <v>47</v>
      </c>
    </row>
    <row r="15" ht="28" customHeight="1" spans="1:11">
      <c r="A15" s="9" t="s">
        <v>48</v>
      </c>
      <c r="B15" s="1"/>
      <c r="C15" s="1"/>
      <c r="D15" s="4" t="s">
        <v>49</v>
      </c>
      <c r="E15" s="1"/>
      <c r="F15" s="1"/>
      <c r="G15" s="1"/>
      <c r="H15" s="1"/>
      <c r="I15" s="1"/>
      <c r="J15" s="1" t="s">
        <v>50</v>
      </c>
      <c r="K15" s="10" t="s">
        <v>51</v>
      </c>
    </row>
    <row r="16" ht="28" customHeight="1" spans="1:11">
      <c r="A16" s="9" t="s">
        <v>52</v>
      </c>
      <c r="B16" s="1"/>
      <c r="C16" s="1"/>
      <c r="D16" s="12" t="s">
        <v>53</v>
      </c>
      <c r="E16" s="1"/>
      <c r="F16" s="1"/>
      <c r="G16" s="1"/>
      <c r="H16" s="1"/>
      <c r="I16" s="1"/>
      <c r="K16" s="10" t="s">
        <v>54</v>
      </c>
    </row>
    <row r="17" ht="28" customHeight="1" spans="1:11">
      <c r="A17" s="9" t="s">
        <v>52</v>
      </c>
      <c r="B17" s="1"/>
      <c r="C17" s="1"/>
      <c r="D17" s="12" t="s">
        <v>55</v>
      </c>
      <c r="E17" s="1"/>
      <c r="F17" s="1"/>
      <c r="G17" s="1"/>
      <c r="H17" s="1"/>
      <c r="I17" s="1"/>
    </row>
    <row r="18" ht="28" customHeight="1" spans="1:11">
      <c r="A18" s="9" t="s">
        <v>52</v>
      </c>
      <c r="B18" s="1"/>
      <c r="C18" s="1"/>
      <c r="D18" s="12" t="s">
        <v>56</v>
      </c>
      <c r="E18" s="1"/>
      <c r="F18" s="1"/>
      <c r="G18" s="1"/>
      <c r="H18" s="1"/>
      <c r="I18" s="1"/>
    </row>
    <row r="19" ht="28" customHeight="1" spans="1:11">
      <c r="A19" s="9" t="s">
        <v>48</v>
      </c>
      <c r="K19" s="10" t="s">
        <v>51</v>
      </c>
    </row>
    <row r="20" ht="28" customHeight="1" spans="1:11">
      <c r="A20" s="13" t="s">
        <v>57</v>
      </c>
      <c r="B20" s="5" t="s">
        <v>58</v>
      </c>
      <c r="E20" s="5" t="s">
        <v>59</v>
      </c>
      <c r="K20" s="14" t="s">
        <v>60</v>
      </c>
    </row>
    <row r="21" ht="28" customHeight="1" spans="1:11">
      <c r="A21" s="2" t="s">
        <v>61</v>
      </c>
      <c r="K21" t="s">
        <v>62</v>
      </c>
    </row>
    <row r="22" ht="28" customHeight="1" spans="1:11">
      <c r="A22" s="15" t="s">
        <v>63</v>
      </c>
      <c r="B22" s="16">
        <v>1</v>
      </c>
      <c r="C22" s="16" t="s">
        <v>16</v>
      </c>
      <c r="D22" s="16" t="s">
        <v>64</v>
      </c>
      <c r="E22" s="4" t="s">
        <v>65</v>
      </c>
      <c r="F22" s="16">
        <v>124</v>
      </c>
      <c r="G22" s="16">
        <v>124</v>
      </c>
      <c r="H22" t="str">
        <f>_xlfn.DISPIMG("ID_61AE06BBB8E1471A8F72E8E3785D0D77",1)</f>
        <v>=DISPIMG("ID_61AE06BBB8E1471A8F72E8E3785D0D77",1)</v>
      </c>
      <c r="K22" t="s">
        <v>66</v>
      </c>
    </row>
    <row r="23" ht="28" customHeight="1" spans="1:11">
      <c r="A23" s="15" t="s">
        <v>67</v>
      </c>
      <c r="B23" s="16">
        <v>1</v>
      </c>
      <c r="C23" s="16" t="s">
        <v>16</v>
      </c>
      <c r="D23" s="16" t="s">
        <v>68</v>
      </c>
      <c r="E23" s="4" t="s">
        <v>69</v>
      </c>
      <c r="F23" s="16">
        <v>10.52</v>
      </c>
      <c r="G23" s="16">
        <v>10.52</v>
      </c>
      <c r="H23" s="16" t="str">
        <f>_xlfn.DISPIMG("ID_091663361BDF485B98804CEC9614F412",1)</f>
        <v>=DISPIMG("ID_091663361BDF485B98804CEC9614F412",1)</v>
      </c>
      <c r="K23" t="s">
        <v>70</v>
      </c>
    </row>
    <row r="24" ht="28" customHeight="1" spans="1:11">
      <c r="A24" s="15" t="s">
        <v>71</v>
      </c>
      <c r="B24" s="16">
        <v>1</v>
      </c>
      <c r="C24" s="16" t="s">
        <v>16</v>
      </c>
      <c r="D24" s="16"/>
      <c r="E24" s="4" t="s">
        <v>72</v>
      </c>
      <c r="F24" s="16">
        <v>8.9</v>
      </c>
      <c r="G24" s="16">
        <v>8.9</v>
      </c>
      <c r="H24" s="16" t="str">
        <f>_xlfn.DISPIMG("ID_956BFE9D0F7A40C1B186A4E0DFE050F8",1)</f>
        <v>=DISPIMG("ID_956BFE9D0F7A40C1B186A4E0DFE050F8",1)</v>
      </c>
      <c r="K24" t="s">
        <v>73</v>
      </c>
    </row>
    <row r="25" ht="28" customHeight="1" spans="1:11">
      <c r="A25" s="16" t="s">
        <v>74</v>
      </c>
      <c r="B25" s="16">
        <v>1</v>
      </c>
      <c r="C25" s="16" t="s">
        <v>16</v>
      </c>
      <c r="D25" s="16" t="s">
        <v>75</v>
      </c>
      <c r="E25" s="4" t="s">
        <v>76</v>
      </c>
      <c r="F25" s="16" t="s">
        <v>77</v>
      </c>
      <c r="G25" s="16" t="s">
        <v>77</v>
      </c>
      <c r="H25" t="str">
        <f>_xlfn.DISPIMG("ID_70A51BC2B10943C5B8B9B90EBE39DF83",1)</f>
        <v>=DISPIMG("ID_70A51BC2B10943C5B8B9B90EBE39DF83",1)</v>
      </c>
      <c r="K25" s="17" t="s">
        <v>78</v>
      </c>
    </row>
    <row r="26" ht="28" customHeight="1" spans="1:11">
      <c r="A26" s="15" t="s">
        <v>79</v>
      </c>
      <c r="B26" s="16">
        <v>5</v>
      </c>
      <c r="C26" s="16" t="s">
        <v>80</v>
      </c>
      <c r="D26" s="16" t="s">
        <v>81</v>
      </c>
      <c r="E26" s="4" t="s">
        <v>82</v>
      </c>
      <c r="F26" s="16">
        <v>5.78</v>
      </c>
      <c r="G26" s="16">
        <v>28.9</v>
      </c>
      <c r="H26" s="16" t="str">
        <f>_xlfn.DISPIMG("ID_E8C9FEB0DC2B4B72A919C5CDCE664712",1)</f>
        <v>=DISPIMG("ID_E8C9FEB0DC2B4B72A919C5CDCE664712",1)</v>
      </c>
      <c r="I26" s="16"/>
      <c r="J26" s="16"/>
      <c r="K26" t="s">
        <v>83</v>
      </c>
    </row>
    <row r="27" ht="28" customHeight="1" spans="1:11">
      <c r="A27" s="15" t="s">
        <v>84</v>
      </c>
      <c r="B27" s="16">
        <v>10</v>
      </c>
      <c r="C27" s="16" t="s">
        <v>80</v>
      </c>
      <c r="D27" s="16" t="s">
        <v>85</v>
      </c>
      <c r="E27" s="16" t="s">
        <v>86</v>
      </c>
      <c r="F27" s="16">
        <v>5</v>
      </c>
      <c r="G27" s="16">
        <v>5</v>
      </c>
      <c r="H27" t="str">
        <f>_xlfn.DISPIMG("ID_3C7C7F9D394A44249C83DB0CA85EE34F",1)</f>
        <v>=DISPIMG("ID_3C7C7F9D394A44249C83DB0CA85EE34F",1)</v>
      </c>
      <c r="K27" t="s">
        <v>87</v>
      </c>
    </row>
    <row r="28" ht="28" customHeight="1" spans="1:11">
      <c r="A28" s="15" t="s">
        <v>88</v>
      </c>
      <c r="B28" s="1">
        <v>1</v>
      </c>
      <c r="C28" s="1" t="s">
        <v>16</v>
      </c>
      <c r="D28" s="18" t="s">
        <v>89</v>
      </c>
      <c r="E28" s="4" t="s">
        <v>90</v>
      </c>
      <c r="F28" s="1">
        <v>199</v>
      </c>
      <c r="G28" s="1">
        <v>199</v>
      </c>
      <c r="H28" s="1" t="str">
        <f>_xlfn.DISPIMG("ID_A2BA74306B974BDB85B180C5DD2D34AC",1)</f>
        <v>=DISPIMG("ID_A2BA74306B974BDB85B180C5DD2D34AC",1)</v>
      </c>
      <c r="K28" s="19" t="s">
        <v>91</v>
      </c>
    </row>
    <row r="29" ht="28" customHeight="1" spans="1:11">
      <c r="A29" s="3" t="s">
        <v>92</v>
      </c>
      <c r="B29" s="16">
        <v>4</v>
      </c>
      <c r="C29" s="16" t="s">
        <v>16</v>
      </c>
      <c r="D29" s="16" t="s">
        <v>89</v>
      </c>
      <c r="E29" s="16"/>
      <c r="F29" s="16">
        <v>599</v>
      </c>
      <c r="G29" s="16">
        <v>2396</v>
      </c>
      <c r="H29" t="str">
        <f>_xlfn.DISPIMG("ID_4CA22E325EE14CA39D1085820D496EB1",1)</f>
        <v>=DISPIMG("ID_4CA22E325EE14CA39D1085820D496EB1",1)</v>
      </c>
      <c r="K29" t="s">
        <v>93</v>
      </c>
    </row>
    <row r="30" ht="28" customHeight="1" spans="1:11">
      <c r="A30" s="15" t="s">
        <v>94</v>
      </c>
      <c r="B30" s="1">
        <v>2</v>
      </c>
      <c r="C30" s="1" t="s">
        <v>16</v>
      </c>
      <c r="D30" s="18" t="s">
        <v>89</v>
      </c>
      <c r="E30" s="4" t="s">
        <v>95</v>
      </c>
      <c r="F30" s="1">
        <v>8</v>
      </c>
      <c r="G30" s="1">
        <v>16</v>
      </c>
      <c r="H30" s="1" t="str">
        <f>_xlfn.DISPIMG("ID_CBE6229419464F35B5F1A6CCC2457C61",1)</f>
        <v>=DISPIMG("ID_CBE6229419464F35B5F1A6CCC2457C61",1)</v>
      </c>
      <c r="K30" t="s">
        <v>96</v>
      </c>
    </row>
    <row r="31" ht="28" customHeight="1" spans="1:11">
      <c r="A31" s="3" t="s">
        <v>97</v>
      </c>
      <c r="B31" s="1">
        <v>1</v>
      </c>
      <c r="C31" s="1" t="s">
        <v>16</v>
      </c>
      <c r="D31" s="1" t="s">
        <v>89</v>
      </c>
      <c r="E31" s="4"/>
      <c r="F31" s="1">
        <v>299</v>
      </c>
      <c r="G31" s="1">
        <v>598</v>
      </c>
      <c r="H31" t="str">
        <f>_xlfn.DISPIMG("ID_BDBE1BC8C9A646F8A76C9BBA1E3E012C",1)</f>
        <v>=DISPIMG("ID_BDBE1BC8C9A646F8A76C9BBA1E3E012C",1)</v>
      </c>
      <c r="K31" t="s">
        <v>98</v>
      </c>
    </row>
    <row r="32" ht="28" customHeight="1" spans="1:11">
      <c r="A32" s="3" t="s">
        <v>99</v>
      </c>
      <c r="B32" s="1">
        <v>10</v>
      </c>
      <c r="C32" s="1" t="s">
        <v>80</v>
      </c>
      <c r="D32" s="1" t="s">
        <v>100</v>
      </c>
      <c r="E32" s="4" t="s">
        <v>86</v>
      </c>
      <c r="F32" s="1">
        <v>7.5</v>
      </c>
      <c r="G32" s="1">
        <v>7.5</v>
      </c>
      <c r="H32" s="1"/>
      <c r="I32" s="1"/>
      <c r="J32" s="1"/>
      <c r="K32" t="s">
        <v>87</v>
      </c>
    </row>
    <row r="33" ht="28" customHeight="1" spans="1:8">
      <c r="A33" s="3" t="s">
        <v>101</v>
      </c>
      <c r="B33" s="1">
        <v>1</v>
      </c>
      <c r="C33" s="1" t="s">
        <v>16</v>
      </c>
      <c r="D33" s="1" t="s">
        <v>89</v>
      </c>
      <c r="E33" s="4"/>
      <c r="F33" s="1" t="s">
        <v>102</v>
      </c>
      <c r="G33" s="1">
        <v>349</v>
      </c>
      <c r="H33" s="1"/>
    </row>
    <row r="34" ht="28" customHeight="1" spans="1:8">
      <c r="A34" s="16" t="s">
        <v>103</v>
      </c>
    </row>
    <row r="35" ht="28" customHeight="1" spans="1:8">
      <c r="A35" s="2" t="s">
        <v>104</v>
      </c>
      <c r="G35" s="16"/>
    </row>
    <row r="36" ht="28" customHeight="1" spans="1:8">
      <c r="A36" s="15" t="s">
        <v>105</v>
      </c>
    </row>
    <row r="37" ht="28" customHeight="1" spans="1:8">
      <c r="A37" s="15" t="s">
        <v>106</v>
      </c>
      <c r="B37" s="16">
        <v>1</v>
      </c>
      <c r="C37" s="16" t="s">
        <v>107</v>
      </c>
      <c r="D37" s="16" t="s">
        <v>108</v>
      </c>
      <c r="E37" s="16" t="s">
        <v>109</v>
      </c>
      <c r="F37" s="16">
        <v>7.9</v>
      </c>
      <c r="G37" s="16">
        <v>7.9</v>
      </c>
    </row>
    <row r="38" ht="28" customHeight="1"/>
  </sheetData>
  <hyperlinks>
    <hyperlink ref="K15" r:id="rId1" display="https://detail.tmall.com/item.htm?abbucket=9&amp;id=736651447364&amp;rn=ffa60ade4e79ec989500b2fa85aca006&amp;spm=a1z10.3-b.w4011-14789405706.62.33cc37ba2mBXnm&amp;skuId=5085431764100" tooltip="https://detail.tmall.com/item.htm?abbucket=9&amp;id=736651447364&amp;rn=ffa60ade4e79ec989500b2fa85aca006&amp;spm=a1z10.3-b.w4011-14789405706.62.33cc37ba2mBXnm&amp;skuId=5085431764100"/>
    <hyperlink ref="K11" r:id="rId2" display="https://detail.tmall.com/item.htm?spm=a1z10.5-b.w4011-14789417929.90.66c564f7UCumYJ&amp;id=693377485791&amp;rn=d26e508268ad22e8b3e0dcd11ac26e29&amp;abbucket=9&amp;skuId=4920755308732"/>
    <hyperlink ref="K5" r:id="rId3" display="https://detail.tmall.com/item.htm?abbucket=9&amp;id=635755541429&amp;rn=fae803cdf914543828e5c5339c031aed&amp;spm=a1z10.5-b.w4011-14789417929.90.58f73750Dss4JO&amp;skuId=4556124369916"/>
    <hyperlink ref="K16" r:id="rId4" display="https://detail.tmall.com/item.htm?abbucket=9&amp;id=608236589609&amp;rn=8c49c1b43c594f71c2b1e760ec169d3d&amp;skuId=4269028208525&amp;spm=a1z10.5-b.w4011-14789417929.72.14c63d277XfrHv"/>
    <hyperlink ref="K4" r:id="rId5" display="https://item.taobao.com/item.htm?abbucket=3&amp;id=656786735880&amp;ns=1&amp;skuId=5037574378818&amp;spm=a21n57.1.0.0.3858523ctc6wDS"/>
    <hyperlink ref="K25" r:id="rId6" display="https://item.taobao.com/item.htm?app=chrome&amp;bxsign=scdGmCMTrd0HVI4zdsGjdGNeoXDcd6Hcqs232lSXlb0eDW3jmPiR3CzQdVRI4uaZPxf6jbkPO8ttYZ1OPys8_KwmokMylASG3ey8Z0EBtQwlhw8NZUgz5CNmqqxLeP8fyy8&amp;cpp=1&amp;id=616219514590&amp;share_crt_v=1&amp;shareurl=true&amp;short_name=h.62l1b02CidOASXx&amp;sp_tk=NDFKWWV1ZlRHQ1Y%3D&amp;spm=a2159r.13376460.0.0&amp;tbSocialPopKey=shareItem&amp;tk=41JYeufTGCV%20HU926&amp;un=f37671696b9216379554e02b75a03bae&amp;un_site=0&amp;ut_sk=1.W4vu6UzIJ6IDAIhFYAYJuwmX_21380790_1742949934949.TaoPassword-Weixin.1&amp;wxsign=tbw2Q1otKj2065j-e8sqA7a5edZnmFJgrXMYuJ2LmtFDaBSoHUhXxOHjFqJ5j47srvk4RE0zX326yk2J6QGHHXWKYa6zVl3LDxGB9RJT-U-AZx384858k9hgdXmNf97yxM2&amp;x-ssr=true"/>
    <hyperlink ref="K22" r:id="rId7" display="24V锂电池组E626S户外电源18650充电智能小车电机24伏带外壳保护-tmall.com天猫" tooltip="https://detail.tmall.com/item.htm?from=cart&amp;id=864229324702&amp;pisk=gxyrbnY78TBz7c3-Z-Megq3X-SM-Fv718JgIxkqnV40ly_hnxqrG241dwyP4-rhSraC-tD04rpG7LkpExk4d22sRGuE-pvb15vW_2u39a48_U20mmonwEBfjZ9SVgBQ15O6FZnDFzNa5kvBGicoiK0cnxxjqAD8kKycoot0xvDYoxLjV0qnpZemotnDmvc"/>
    <hyperlink ref="K23" r:id="rId8" display="粗纯铜9-12V24V电源连接线带开关DC5.5头双公母兼容接头灯带控制-tmall.com天猫" tooltip="https://detail.tmall.com/item.htm?from=cart&amp;id=775871368920&amp;pisk=gqyrAmY78TBPSx0-Z-MegqBjWVD-Ov718JgIxkqnV40ly_hnxqrG241dwyP4-rhSraC-tD04rpG7LkpExk4d22sRGuE-pvb15vW_2uLx62yuU2DmnonBqBfjZ9SVgBQ15O6FZnDFzNa5kLHCocoiK0cnxojqAD8HKycnmn0xvDYoxLjV0qnpq2AoxxXmXD"/>
    <hyperlink ref="K24" r:id="rId9" display="1.5平XT60转DC连接线DC5.5*2.1/2.5mm公母头带线航模眼镜转接线-淘宝网" tooltip="https://item.taobao.com/item.htm?from=cart&amp;id=801935221286&amp;pisk=gBqrX7O7TgIz9Rc-roieufdzNCm-bD51TkGIKJ2nFbclwa3nKjyGeb_dyWz4tS3SZ_Q--vc4ZHg7YJKEKJVdeX6Rl8e-vDf11DS_e8Ly6X974X2mo-HKtvbjrMWVueC11GsFrKmFa1N5MeFknAkixY0nK-XqdvRkEW0ooncxpvAoK3XV3jHwqvDnKEAmQjA"/>
    <hyperlink ref="K28" r:id="rId10" display="https://item.taobao.com/item.htm?abbucket=17&amp;id=767305853444&amp;ns=1&amp;spm=a21n57.1.item.4.7713523cYvrGQW&amp;skuId=5440731611044"/>
    <hyperlink ref="K26" r:id="rId11" display="XT30U-F/M航模连接线 公头母头电机插座对插锂电池香蕉插头延长线-tmall.com天猫" tooltip="https://detail.tmall.com/item.htm?from=cart&amp;id=649294814748&amp;pisk=gyWZXk01uReaLs89s99qTUnmlJ99FKz7utTXmijDfFYgW5dDmeSuXFNY6Z5Fowd6SPF9inYFSxO13iH2mibYXEZTOGI9HK47PKy5XGHJHt9OQhcnxMKjjjVBs-rUTjU7P8w4sDv47z__JPFix3-knhADmMqecntmjZAMtDYpDn0MmAqUYeKijhYispmHqe"/>
    <hyperlink ref="K29" r:id="rId12" display="MIT驱动无刷伺服械臂机器人达妙科技关节电机FOCGM43减速双编码器-淘宝网" tooltip="https://item.taobao.com/item.htm?from=cart&amp;id=815333472865&amp;pisk=gMdEXXqB4XhF1OSdKC1zQiUuVf1di_oj4Qs5rUYlRMjnvvBlrG8mJMM-p3JwqhBCxDHdEajwx76BaUFPrUx-JggKCeLdw_mjc_lXJeFAwQ1pTg4gSFQVqaD1KbuZQ8njcjGrKPfrYmtIX0QuSZ7cZwXlrF0NPaNh-3X3sljOyaqhrW0Z7GQ3-wj3K14GoGq"/>
    <hyperlink ref="K31" r:id="rId13" display="无刷直流电机达妙科技轮毂电机DMH6215直驱电机带驱动编码器-淘宝网" tooltip="https://item.taobao.com/item.htm?from=cart&amp;id=815263677321&amp;pisk=gqGmXd90sxyXG8K8ebNXpOJw6t9JGSN_bcCTX5EwUurSMEwTXY4ZX0T6lS3ajcm8VjLbBlHlS2iojRTbXlriXVkvyBdKlqN__lxp9BUQcDGjm15N_Frz8P88uxnZBkF__HKGe1yXt5iIwfI5_TzzVP4NQ5oaa8zaS5zV_58u4P4CQioZbUbzkPfVu-5N4U4"/>
    <hyperlink ref="K27" r:id="rId14" display="带扣GH1.25mm间距单头线双头线2P34568910Pin连接线同向反向A1257-淘宝网" tooltip="https://item.taobao.com/item.htm?from=cart&amp;id=609303035126&amp;pisk=ge6rbh0588ezcU8JZt9EgFKdOm9Jepz_89TBxMjHVUYuy7dHxESg2UNLww5V-ZdWrzFJtHYVrvO5LMHexMbL2eZ8GgIJpp4_5py12ge_HFw1U3vDiiKiE4VXZJr4gXU_5RwUZmvUzP_7k6aTih-MK3AHxKq2AHlk-wAunEYvvH0kxYq40EKEr0YktEmDfhl"/>
    <hyperlink ref="K32" r:id="rId15" display="带扣GH1.25mm间距单头线双头线2P34568910Pin连接线同向反向A1257-淘宝网" tooltip="https://item.taobao.com/item.htm?from=cart&amp;id=609303035126&amp;pisk=ge6rbh0588ezcU8JZt9EgFKdOm9Jepz_89TBxMjHVUYuy7dHxESg2UNLww5V-ZdWrzFJtHYVrvO5LMHexMbL2eZ8GgIJpp4_5py12ge_HFw1U3vDiiKiE4VXZJr4gXU_5RwUZmvUzP_7k6aTih-MK3AHxKq2AHlk-wAunEYvvH0kxYq40EKEr0YktEmDfhl"/>
    <hyperlink ref="K30" r:id="rId16" display="达妙科技关节电机配线 XT30 2+2 端子线CAN线GH1.25线线材专拍-淘宝网" tooltip="https://item.taobao.com/item.htm?from=cart&amp;id=815810342495&amp;pisk=gJWEbigCzJeedNTptO9r_hdEg7vphLzbzTTWqgjkAeY3JWdkqFS0veN89a5NrNdB-yFpZ3YN-YOCUgHyqgb8vUZL1MIpeL4blLyfvMIq_wiOLeYMsGKSxbV6t8ra_bUbl-wztcvz8r_QWj-Lsn-DEHAkqGqwV3tnKaAHsdY9230HqvqabFKrZbAkZccMAnM"/>
    <hyperlink ref="K19" r:id="rId1" display="https://detail.tmall.com/item.htm?abbucket=9&amp;id=736651447364&amp;rn=ffa60ade4e79ec989500b2fa85aca006&amp;spm=a1z10.3-b.w4011-14789405706.62.33cc37ba2mBXnm&amp;skuId=5085431764100"/>
    <hyperlink ref="K20" r:id="rId17" display="https://detail.tmall.com/item.htm?app=chrome&amp;bxsign=scdt9PotgFkIqZOM35J0Oy7xMiSSFKXL2zP_7g8JrYQjs_z79ey3mPQnjmWszpOy3Y5gzomQ5gj0-ZLXnbVPdBXDbFqj5hftlay5lfilNnIedF5dshTp2Vx2TdhjP75xO1Y&amp;cpp=1&amp;id=611878216362&amp;price=3.8&amp;shareUniqueId=33954883380&amp;share_crt_v=1&amp;shareurl=true&amp;short_name=h.SIiSd2rsxHiVz94&amp;sourceType=item&amp;sp_tk=WExYRWZSREtuZ2E%3D&amp;spm=a2159r.13376460.0.0&amp;suid=41E0BB5B-AFFB-40D3-B4CC-71D27C06CAE0&amp;tbSocialPopKey=shareItem&amp;tk=XLXEfRDKnga%20CZ009&amp;un=f37671696b9216379554e02b75a03bae&amp;un_site=0&amp;ut_sk=1.W4vu6UzIJ6IDAIhFYAYJuwmX_21380790_1762874600124.Copy.1&amp;wxsign=tbwlUFNu5UDgRUErDxHn-9C3WnY88b9Enu83cUpXD4_GQAZYZOW0MVHLqal5SufSXhdsNPLKXB_TwIz5DF7ri1mP_TL3rwul9i-_xdiXnwBiBjqnjwMnGIGs8XvFhk7UD3Z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-</cp:lastModifiedBy>
  <dcterms:created xsi:type="dcterms:W3CDTF">2023-05-12T11:15:00Z</dcterms:created>
  <dcterms:modified xsi:type="dcterms:W3CDTF">2025-11-11T15:26:27Z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5E3781A9533F4AAB877FFC9A619B2929_12</vt:lpwstr>
  </property>
</Properties>
</file>