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6"/>
  <workbookPr defaultThemeVersion="166925"/>
  <xr:revisionPtr revIDLastSave="0" documentId="8_{0982DD7D-4F85-44ED-BC25-E95998CB9B19}" xr6:coauthVersionLast="47" xr6:coauthVersionMax="47" xr10:uidLastSave="{00000000-0000-0000-0000-000000000000}"/>
  <bookViews>
    <workbookView xWindow="240" yWindow="105" windowWidth="14805" windowHeight="8010" firstSheet="4" xr2:uid="{00000000-000D-0000-FFFF-FFFF00000000}"/>
  </bookViews>
  <sheets>
    <sheet name="Massa Dados" sheetId="1" r:id="rId1"/>
    <sheet name="Valor Original" sheetId="2" r:id="rId2"/>
    <sheet name="Maceração" sheetId="3" r:id="rId3"/>
    <sheet name="Malteação1" sheetId="4" r:id="rId4"/>
    <sheet name="Malteação 2" sheetId="5" r:id="rId5"/>
    <sheet name="Malteação 3" sheetId="6" r:id="rId6"/>
    <sheet name="Moagem" sheetId="17" r:id="rId7"/>
    <sheet name="Brassagem 1" sheetId="7" r:id="rId8"/>
    <sheet name="Brassagem 2" sheetId="8" r:id="rId9"/>
    <sheet name="Brassagem 3" sheetId="9" r:id="rId10"/>
    <sheet name="Fervura" sheetId="10" r:id="rId11"/>
    <sheet name="Resfriamento1" sheetId="11" r:id="rId12"/>
    <sheet name="Resfriamento 2" sheetId="12" r:id="rId13"/>
    <sheet name="Resfriamento3" sheetId="13" r:id="rId14"/>
    <sheet name="Maturação" sheetId="14" r:id="rId15"/>
    <sheet name="Pasteurização rapida" sheetId="15" r:id="rId16"/>
    <sheet name="Engarrafamento" sheetId="16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7" l="1"/>
  <c r="D6" i="17"/>
  <c r="D5" i="17"/>
  <c r="D4" i="17"/>
  <c r="D3" i="17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D7" i="16"/>
  <c r="D6" i="16"/>
  <c r="D5" i="16"/>
  <c r="D4" i="16"/>
  <c r="D3" i="16"/>
  <c r="D8" i="15"/>
  <c r="D7" i="15"/>
  <c r="D6" i="15"/>
  <c r="D5" i="15"/>
  <c r="D4" i="15"/>
  <c r="D7" i="14"/>
  <c r="D6" i="14"/>
  <c r="D5" i="14"/>
  <c r="D4" i="14"/>
  <c r="D3" i="14"/>
  <c r="E8" i="13"/>
  <c r="E7" i="13"/>
  <c r="E6" i="13"/>
  <c r="E5" i="13"/>
  <c r="E4" i="13"/>
  <c r="D7" i="12"/>
  <c r="D6" i="12"/>
  <c r="D5" i="12"/>
  <c r="D4" i="12"/>
  <c r="D3" i="12"/>
  <c r="D5" i="11"/>
  <c r="D6" i="11"/>
  <c r="D7" i="11"/>
  <c r="D8" i="11"/>
  <c r="D9" i="11"/>
  <c r="D7" i="10"/>
  <c r="D6" i="10"/>
  <c r="D5" i="10"/>
  <c r="D4" i="10"/>
  <c r="D3" i="10"/>
  <c r="D4" i="9"/>
  <c r="D5" i="9"/>
  <c r="D6" i="9"/>
  <c r="D7" i="9"/>
  <c r="D8" i="9"/>
  <c r="E8" i="7"/>
  <c r="E7" i="7"/>
  <c r="E6" i="7"/>
  <c r="E5" i="7"/>
  <c r="E4" i="7"/>
  <c r="D3" i="8"/>
  <c r="D7" i="8"/>
  <c r="D6" i="8"/>
  <c r="D5" i="8"/>
  <c r="D4" i="8"/>
  <c r="G2" i="1"/>
  <c r="H2" i="1"/>
  <c r="I2" i="1"/>
  <c r="J2" i="1"/>
  <c r="K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D3" i="6"/>
  <c r="D4" i="6"/>
  <c r="D7" i="5"/>
  <c r="D6" i="5"/>
  <c r="D5" i="5"/>
  <c r="D4" i="5"/>
  <c r="D3" i="5"/>
  <c r="D5" i="6"/>
  <c r="D6" i="6"/>
  <c r="D7" i="6"/>
  <c r="P101" i="1"/>
  <c r="O101" i="1"/>
  <c r="N101" i="1"/>
  <c r="O10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D7" i="4"/>
  <c r="D5" i="4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D4" i="4"/>
  <c r="D3" i="4"/>
  <c r="D6" i="4"/>
  <c r="D3" i="3"/>
  <c r="D3" i="2"/>
  <c r="D6" i="3"/>
  <c r="D7" i="3"/>
  <c r="D7" i="2"/>
  <c r="D6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D5" i="2"/>
  <c r="L2" i="1"/>
  <c r="D4" i="2"/>
  <c r="D5" i="3"/>
  <c r="D4" i="3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P2" i="1"/>
  <c r="O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sharedStrings.xml><?xml version="1.0" encoding="utf-8"?>
<sst xmlns="http://schemas.openxmlformats.org/spreadsheetml/2006/main" count="418" uniqueCount="107">
  <si>
    <t>Valor Original</t>
  </si>
  <si>
    <t>Maceração</t>
  </si>
  <si>
    <t>Malteação 01</t>
  </si>
  <si>
    <t>Malteação 02</t>
  </si>
  <si>
    <t>Malteação 03</t>
  </si>
  <si>
    <t>Brassagem 01</t>
  </si>
  <si>
    <t>Brassagem 02</t>
  </si>
  <si>
    <t>Brassagem 03</t>
  </si>
  <si>
    <t>Fervura</t>
  </si>
  <si>
    <t>Resfriamento 01</t>
  </si>
  <si>
    <t>Resfriamento 02</t>
  </si>
  <si>
    <t>Resfriamento 03</t>
  </si>
  <si>
    <t>Maturação</t>
  </si>
  <si>
    <t>Pasteurização rapida</t>
  </si>
  <si>
    <t>Engarrafamento</t>
  </si>
  <si>
    <t>Moagem</t>
  </si>
  <si>
    <t>Posição</t>
  </si>
  <si>
    <t>DesciçãoAlerta</t>
  </si>
  <si>
    <t>Faixa Alerta</t>
  </si>
  <si>
    <t>Cor Alerta</t>
  </si>
  <si>
    <t>Minimo</t>
  </si>
  <si>
    <t>Crítica Baixa</t>
  </si>
  <si>
    <t> </t>
  </si>
  <si>
    <t>1º Quartil</t>
  </si>
  <si>
    <t>Alerta Baixa</t>
  </si>
  <si>
    <t>Mediana</t>
  </si>
  <si>
    <t>Ideal</t>
  </si>
  <si>
    <t>3º Quartil</t>
  </si>
  <si>
    <t>Alerta Alto</t>
  </si>
  <si>
    <t>Maximo</t>
  </si>
  <si>
    <t>Crítica Alta</t>
  </si>
  <si>
    <t>&lt;12</t>
  </si>
  <si>
    <t>12.01  - 13</t>
  </si>
  <si>
    <t>13.01 - 14</t>
  </si>
  <si>
    <t>14.01 - 15</t>
  </si>
  <si>
    <t>&gt;15</t>
  </si>
  <si>
    <t>s</t>
  </si>
  <si>
    <t>&lt;48</t>
  </si>
  <si>
    <t>48.01- 49</t>
  </si>
  <si>
    <t>49.01 - 50</t>
  </si>
  <si>
    <t>50.01 - 51</t>
  </si>
  <si>
    <t>&gt;51</t>
  </si>
  <si>
    <t>&lt; 70</t>
  </si>
  <si>
    <t>70.01 &lt;= 72</t>
  </si>
  <si>
    <t>72.01 &lt;= 74</t>
  </si>
  <si>
    <t>74.01 &lt;= 75</t>
  </si>
  <si>
    <t>&gt; 75.01</t>
  </si>
  <si>
    <t>&lt;75</t>
  </si>
  <si>
    <t>75.01 - 80</t>
  </si>
  <si>
    <t>80.01 - 85</t>
  </si>
  <si>
    <t>85.01 - 90</t>
  </si>
  <si>
    <t>&gt;90</t>
  </si>
  <si>
    <t>MOAGEM</t>
  </si>
  <si>
    <t xml:space="preserve">&lt; 62 </t>
  </si>
  <si>
    <t>62.01 &lt;=65</t>
  </si>
  <si>
    <t>65.01 &lt;= 69</t>
  </si>
  <si>
    <t>69.01 &lt;= 72</t>
  </si>
  <si>
    <t>&gt; 72</t>
  </si>
  <si>
    <t>&lt;35</t>
  </si>
  <si>
    <t>35.01 - 36</t>
  </si>
  <si>
    <t>37 - 38</t>
  </si>
  <si>
    <t>38.01 - 39</t>
  </si>
  <si>
    <t>&gt;40</t>
  </si>
  <si>
    <t>&lt; 55</t>
  </si>
  <si>
    <t>55.01 &lt;= 60</t>
  </si>
  <si>
    <t>60.01 &lt;= 65</t>
  </si>
  <si>
    <t>65 &lt;= 70</t>
  </si>
  <si>
    <t>&gt; 70.01</t>
  </si>
  <si>
    <t>&lt;62</t>
  </si>
  <si>
    <t>62.01 -63</t>
  </si>
  <si>
    <t>63.01 - 64</t>
  </si>
  <si>
    <t>65 - 66</t>
  </si>
  <si>
    <t>&gt;67</t>
  </si>
  <si>
    <t>&lt; 100</t>
  </si>
  <si>
    <t>100.01 &lt;= 101</t>
  </si>
  <si>
    <t>101.01 &lt;= 102</t>
  </si>
  <si>
    <t>102.01 &lt;= 103</t>
  </si>
  <si>
    <t>&gt; 103.01</t>
  </si>
  <si>
    <t>&lt;7</t>
  </si>
  <si>
    <t>8.0 - 9</t>
  </si>
  <si>
    <t>9.01 - 10</t>
  </si>
  <si>
    <t>10.01 - 11</t>
  </si>
  <si>
    <t>&gt;12</t>
  </si>
  <si>
    <t>&lt; 12</t>
  </si>
  <si>
    <t>12.01 &lt;= 13</t>
  </si>
  <si>
    <t>13.01 &lt;= 15</t>
  </si>
  <si>
    <t>15.01 &lt;= 17</t>
  </si>
  <si>
    <t>&gt; 17</t>
  </si>
  <si>
    <t>&lt;4</t>
  </si>
  <si>
    <t>4.01 - 4.5</t>
  </si>
  <si>
    <t>4.5 - 5</t>
  </si>
  <si>
    <t>5.01 - 6</t>
  </si>
  <si>
    <t>&gt;6</t>
  </si>
  <si>
    <t>&lt; 0</t>
  </si>
  <si>
    <t>0.01 &lt;= 1</t>
  </si>
  <si>
    <t>1.01 &lt;= 2</t>
  </si>
  <si>
    <t>2.01 &lt;= 3</t>
  </si>
  <si>
    <t>&gt; 3</t>
  </si>
  <si>
    <t>&lt;60</t>
  </si>
  <si>
    <t>61 - 63</t>
  </si>
  <si>
    <t>64 - 66</t>
  </si>
  <si>
    <t>67 - 69</t>
  </si>
  <si>
    <t>&gt;70</t>
  </si>
  <si>
    <t xml:space="preserve">&lt; 2 </t>
  </si>
  <si>
    <t>3.01 &lt;= 6</t>
  </si>
  <si>
    <t>6.01 &lt;= 7</t>
  </si>
  <si>
    <t>&gt;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</si>
</sst>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b/>
      <sz val="14"/>
      <color rgb="FF000000"/>
      <name val="Calibri"/>
      <scheme val="minor"/>
    </font>
    <font>
      <sz val="14"/>
      <color rgb="FF000000"/>
      <name val="Calibri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2" borderId="10" xfId="0" applyFont="1" applyFill="1" applyBorder="1"/>
    <xf numFmtId="0" fontId="2" fillId="0" borderId="11" xfId="0" applyFont="1" applyBorder="1"/>
    <xf numFmtId="0" fontId="2" fillId="3" borderId="10" xfId="0" applyFont="1" applyFill="1" applyBorder="1"/>
    <xf numFmtId="0" fontId="2" fillId="4" borderId="10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2" borderId="14" xfId="0" applyFont="1" applyFill="1" applyBorder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2" borderId="10" xfId="0" applyFont="1" applyFill="1" applyBorder="1"/>
    <xf numFmtId="0" fontId="3" fillId="0" borderId="11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0" borderId="12" xfId="0" applyFont="1" applyBorder="1"/>
    <xf numFmtId="0" fontId="3" fillId="0" borderId="13" xfId="0" applyFont="1" applyBorder="1"/>
    <xf numFmtId="0" fontId="3" fillId="2" borderId="14" xfId="0" applyFont="1" applyFill="1" applyBorder="1"/>
    <xf numFmtId="2" fontId="3" fillId="0" borderId="9" xfId="0" applyNumberFormat="1" applyFont="1" applyBorder="1"/>
    <xf numFmtId="2" fontId="4" fillId="0" borderId="2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2" fontId="2" fillId="0" borderId="9" xfId="0" applyNumberFormat="1" applyFont="1" applyBorder="1"/>
    <xf numFmtId="0" fontId="1" fillId="6" borderId="2" xfId="0" applyFont="1" applyFill="1" applyBorder="1" applyAlignment="1">
      <alignment vertical="center"/>
    </xf>
    <xf numFmtId="16" fontId="3" fillId="0" borderId="9" xfId="0" applyNumberFormat="1" applyFont="1" applyBorder="1"/>
    <xf numFmtId="0" fontId="1" fillId="5" borderId="2" xfId="0" applyFont="1" applyFill="1" applyBorder="1"/>
    <xf numFmtId="0" fontId="1" fillId="6" borderId="2" xfId="0" applyFont="1" applyFill="1" applyBorder="1"/>
    <xf numFmtId="2" fontId="2" fillId="0" borderId="5" xfId="0" applyNumberFormat="1" applyFont="1" applyBorder="1"/>
    <xf numFmtId="2" fontId="2" fillId="0" borderId="13" xfId="0" applyNumberFormat="1" applyFont="1" applyBorder="1"/>
    <xf numFmtId="0" fontId="1" fillId="5" borderId="3" xfId="0" applyFont="1" applyFill="1" applyBorder="1"/>
    <xf numFmtId="2" fontId="4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4" fillId="7" borderId="2" xfId="0" applyNumberFormat="1" applyFont="1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0" fontId="0" fillId="5" borderId="0" xfId="0" applyFill="1"/>
    <xf numFmtId="2" fontId="4" fillId="0" borderId="0" xfId="0" applyNumberFormat="1" applyFont="1" applyAlignment="1">
      <alignment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4" xfId="0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1"/>
  <sheetViews>
    <sheetView tabSelected="1" workbookViewId="0">
      <selection activeCell="Q1" sqref="Q1"/>
    </sheetView>
  </sheetViews>
  <sheetFormatPr defaultRowHeight="15"/>
  <cols>
    <col min="2" max="2" width="27.42578125" bestFit="1" customWidth="1"/>
    <col min="3" max="3" width="19.42578125" customWidth="1"/>
    <col min="4" max="5" width="13" bestFit="1" customWidth="1"/>
    <col min="6" max="6" width="14.42578125" customWidth="1"/>
    <col min="7" max="9" width="13.5703125" bestFit="1" customWidth="1"/>
    <col min="11" max="13" width="16" bestFit="1" customWidth="1"/>
    <col min="14" max="14" width="10.85546875" bestFit="1" customWidth="1"/>
    <col min="15" max="15" width="19.7109375" bestFit="1" customWidth="1"/>
    <col min="16" max="16" width="15.7109375" bestFit="1" customWidth="1"/>
  </cols>
  <sheetData>
    <row r="1" spans="2:17">
      <c r="B1" s="34" t="s">
        <v>0</v>
      </c>
      <c r="C1" s="35" t="s">
        <v>1</v>
      </c>
      <c r="D1" s="36" t="s">
        <v>2</v>
      </c>
      <c r="E1" s="36" t="s">
        <v>3</v>
      </c>
      <c r="F1" s="36" t="s">
        <v>4</v>
      </c>
      <c r="G1" s="35" t="s">
        <v>5</v>
      </c>
      <c r="H1" s="35" t="s">
        <v>6</v>
      </c>
      <c r="I1" s="35" t="s">
        <v>7</v>
      </c>
      <c r="J1" s="38" t="s">
        <v>8</v>
      </c>
      <c r="K1" s="35" t="s">
        <v>9</v>
      </c>
      <c r="L1" s="40" t="s">
        <v>10</v>
      </c>
      <c r="M1" s="41" t="s">
        <v>11</v>
      </c>
      <c r="N1" s="40" t="s">
        <v>12</v>
      </c>
      <c r="O1" s="40" t="s">
        <v>13</v>
      </c>
      <c r="P1" s="44" t="s">
        <v>14</v>
      </c>
      <c r="Q1" s="50" t="s">
        <v>15</v>
      </c>
    </row>
    <row r="2" spans="2:17">
      <c r="B2" s="1">
        <v>19.059999999999999</v>
      </c>
      <c r="C2" s="2">
        <f>0.236*B2+7.5</f>
        <v>11.998159999999999</v>
      </c>
      <c r="D2" s="2">
        <f>0.157*B2+45.02</f>
        <v>48.012420000000006</v>
      </c>
      <c r="E2">
        <f>0.39*B2+62.6</f>
        <v>70.0334</v>
      </c>
      <c r="F2">
        <f>1.18*B2+52.51</f>
        <v>75.000799999999998</v>
      </c>
      <c r="G2">
        <f>0.39*B2+27.57</f>
        <v>35.003399999999999</v>
      </c>
      <c r="H2">
        <f>1.18*B2+32.51</f>
        <v>55.000799999999998</v>
      </c>
      <c r="I2">
        <f>0.39*B2+54.57</f>
        <v>62.003399999999999</v>
      </c>
      <c r="J2">
        <f>0.15*B2+97</f>
        <v>99.858999999999995</v>
      </c>
      <c r="K2">
        <f>0.4*B2+0.62</f>
        <v>8.2439999999999998</v>
      </c>
      <c r="L2">
        <f>0.4*B2+4.376</f>
        <v>12</v>
      </c>
      <c r="M2">
        <f>0.1574*B2+1.472</f>
        <v>4.4720440000000004</v>
      </c>
      <c r="N2" s="2">
        <f>0.157*B2-2.98</f>
        <v>1.2419999999999654E-2</v>
      </c>
      <c r="O2">
        <f>0.78*B2+0.09</f>
        <v>14.956799999999999</v>
      </c>
      <c r="P2">
        <f>0.39*B2-5.43</f>
        <v>2.0034000000000001</v>
      </c>
      <c r="Q2">
        <f>0.78*B2+47.01</f>
        <v>61.876799999999996</v>
      </c>
    </row>
    <row r="3" spans="2:17">
      <c r="B3" s="1">
        <v>19.059999999999999</v>
      </c>
      <c r="C3" s="2">
        <f>0.236*B3+7.5</f>
        <v>11.998159999999999</v>
      </c>
      <c r="D3" s="2">
        <f>0.157*B3+45.02</f>
        <v>48.012420000000006</v>
      </c>
      <c r="E3">
        <f>0.39*B3+62.6</f>
        <v>70.0334</v>
      </c>
      <c r="F3">
        <f>1.18*B3+52.51</f>
        <v>75.000799999999998</v>
      </c>
      <c r="G3">
        <f>0.39*B3+27.57</f>
        <v>35.003399999999999</v>
      </c>
      <c r="H3">
        <f>1.18*B3+32.51</f>
        <v>55.000799999999998</v>
      </c>
      <c r="I3">
        <f>0.39*B3+54.57</f>
        <v>62.003399999999999</v>
      </c>
      <c r="J3">
        <f>0.15*B3+97</f>
        <v>99.858999999999995</v>
      </c>
      <c r="K3">
        <f>0.4*B3+0.62</f>
        <v>8.2439999999999998</v>
      </c>
      <c r="L3">
        <f>0.4*B3+4.376</f>
        <v>12</v>
      </c>
      <c r="M3">
        <f>0.1574*B3+1.472</f>
        <v>4.4720440000000004</v>
      </c>
      <c r="N3" s="2">
        <f>0.157*B3-2.98</f>
        <v>1.2419999999999654E-2</v>
      </c>
      <c r="O3">
        <f>0.78*B3+0.09</f>
        <v>14.956799999999999</v>
      </c>
      <c r="P3">
        <f>0.39*B3-5.43</f>
        <v>2.0034000000000001</v>
      </c>
      <c r="Q3">
        <f>0.78*B3+47.01</f>
        <v>61.876799999999996</v>
      </c>
    </row>
    <row r="4" spans="2:17">
      <c r="B4" s="1">
        <v>19.059999999999999</v>
      </c>
      <c r="C4" s="2">
        <f>0.236*B4+7.5</f>
        <v>11.998159999999999</v>
      </c>
      <c r="D4" s="2">
        <f>0.157*B4+45.02</f>
        <v>48.012420000000006</v>
      </c>
      <c r="E4">
        <f>0.39*B4+62.6</f>
        <v>70.0334</v>
      </c>
      <c r="F4">
        <f>1.18*B4+52.51</f>
        <v>75.000799999999998</v>
      </c>
      <c r="G4">
        <f>0.39*B4+27.57</f>
        <v>35.003399999999999</v>
      </c>
      <c r="H4">
        <f>1.18*B4+32.51</f>
        <v>55.000799999999998</v>
      </c>
      <c r="I4">
        <f>0.39*B4+54.57</f>
        <v>62.003399999999999</v>
      </c>
      <c r="J4">
        <f>0.15*B4+97</f>
        <v>99.858999999999995</v>
      </c>
      <c r="K4">
        <f>0.4*B4+0.62</f>
        <v>8.2439999999999998</v>
      </c>
      <c r="L4">
        <f>0.4*B4+4.376</f>
        <v>12</v>
      </c>
      <c r="M4">
        <f>0.1574*B4+1.472</f>
        <v>4.4720440000000004</v>
      </c>
      <c r="N4" s="2">
        <f>0.157*B4-2.98</f>
        <v>1.2419999999999654E-2</v>
      </c>
      <c r="O4">
        <f>0.78*B4+0.09</f>
        <v>14.956799999999999</v>
      </c>
      <c r="P4">
        <f>0.39*B4-5.43</f>
        <v>2.0034000000000001</v>
      </c>
      <c r="Q4">
        <f>0.78*B4+47.01</f>
        <v>61.876799999999996</v>
      </c>
    </row>
    <row r="5" spans="2:17">
      <c r="B5" s="1">
        <v>20.04</v>
      </c>
      <c r="C5" s="2">
        <f>0.236*B5+7.5</f>
        <v>12.22944</v>
      </c>
      <c r="D5" s="2">
        <f>0.157*B5+45.02</f>
        <v>48.16628</v>
      </c>
      <c r="E5">
        <f>0.39*B5+62.6</f>
        <v>70.415599999999998</v>
      </c>
      <c r="F5">
        <f>1.18*B5+52.51</f>
        <v>76.157199999999989</v>
      </c>
      <c r="G5">
        <f>0.39*B5+27.57</f>
        <v>35.385599999999997</v>
      </c>
      <c r="H5">
        <f>1.18*B5+32.51</f>
        <v>56.157199999999996</v>
      </c>
      <c r="I5">
        <f>0.39*B5+54.57</f>
        <v>62.385599999999997</v>
      </c>
      <c r="J5">
        <f>0.15*B5+97</f>
        <v>100.006</v>
      </c>
      <c r="K5">
        <f>0.4*B5+0.62</f>
        <v>8.6359999999999992</v>
      </c>
      <c r="L5">
        <f>0.4*B5+4.376</f>
        <v>12.391999999999999</v>
      </c>
      <c r="M5">
        <f>0.1574*B5+1.472</f>
        <v>4.626296</v>
      </c>
      <c r="N5" s="2">
        <f>0.157*B5-2.98</f>
        <v>0.16627999999999998</v>
      </c>
      <c r="O5">
        <f>0.78*B5+0.09</f>
        <v>15.7212</v>
      </c>
      <c r="P5">
        <f>0.39*B5-5.43</f>
        <v>2.3856000000000002</v>
      </c>
      <c r="Q5">
        <f>0.78*B5+47.01</f>
        <v>62.641199999999998</v>
      </c>
    </row>
    <row r="6" spans="2:17">
      <c r="B6" s="1">
        <v>20.04</v>
      </c>
      <c r="C6" s="2">
        <f>0.236*B6+7.5</f>
        <v>12.22944</v>
      </c>
      <c r="D6" s="2">
        <f>0.157*B6+45.02</f>
        <v>48.16628</v>
      </c>
      <c r="E6">
        <f>0.39*B6+62.6</f>
        <v>70.415599999999998</v>
      </c>
      <c r="F6">
        <f>1.18*B6+52.51</f>
        <v>76.157199999999989</v>
      </c>
      <c r="G6">
        <f>0.39*B6+27.57</f>
        <v>35.385599999999997</v>
      </c>
      <c r="H6">
        <f>1.18*B6+32.51</f>
        <v>56.157199999999996</v>
      </c>
      <c r="I6">
        <f>0.39*B6+54.57</f>
        <v>62.385599999999997</v>
      </c>
      <c r="J6">
        <f>0.15*B6+97</f>
        <v>100.006</v>
      </c>
      <c r="K6">
        <f>0.4*B6+0.62</f>
        <v>8.6359999999999992</v>
      </c>
      <c r="L6">
        <f>0.4*B6+4.376</f>
        <v>12.391999999999999</v>
      </c>
      <c r="M6">
        <f>0.1574*B6+1.472</f>
        <v>4.626296</v>
      </c>
      <c r="N6" s="2">
        <f>0.157*B6-2.98</f>
        <v>0.16627999999999998</v>
      </c>
      <c r="O6">
        <f>0.78*B6+0.09</f>
        <v>15.7212</v>
      </c>
      <c r="P6">
        <f>0.39*B6-5.43</f>
        <v>2.3856000000000002</v>
      </c>
      <c r="Q6">
        <f>0.78*B6+47.01</f>
        <v>62.641199999999998</v>
      </c>
    </row>
    <row r="7" spans="2:17">
      <c r="B7" s="1">
        <v>20.53</v>
      </c>
      <c r="C7" s="2">
        <f>0.236*B7+7.5</f>
        <v>12.345079999999999</v>
      </c>
      <c r="D7" s="2">
        <f>0.157*B7+45.02</f>
        <v>48.243210000000005</v>
      </c>
      <c r="E7">
        <f>0.39*B7+62.6</f>
        <v>70.606700000000004</v>
      </c>
      <c r="F7">
        <f>1.18*B7+52.51</f>
        <v>76.735399999999998</v>
      </c>
      <c r="G7">
        <f>0.39*B7+27.57</f>
        <v>35.576700000000002</v>
      </c>
      <c r="H7">
        <f>1.18*B7+32.51</f>
        <v>56.735399999999998</v>
      </c>
      <c r="I7">
        <f>0.39*B7+54.57</f>
        <v>62.576700000000002</v>
      </c>
      <c r="J7">
        <f>0.15*B7+97</f>
        <v>100.0795</v>
      </c>
      <c r="K7">
        <f>0.4*B7+0.62</f>
        <v>8.8320000000000007</v>
      </c>
      <c r="L7">
        <f>0.4*B7+4.376</f>
        <v>12.588000000000001</v>
      </c>
      <c r="M7">
        <f>0.1574*B7+1.472</f>
        <v>4.7034219999999998</v>
      </c>
      <c r="N7" s="2">
        <f>0.157*B7-2.98</f>
        <v>0.24321000000000037</v>
      </c>
      <c r="O7">
        <f>0.78*B7+0.09</f>
        <v>16.103400000000001</v>
      </c>
      <c r="P7">
        <f>0.39*B7-5.43</f>
        <v>2.5767000000000007</v>
      </c>
      <c r="Q7">
        <f>0.78*B7+47.01</f>
        <v>63.023399999999995</v>
      </c>
    </row>
    <row r="8" spans="2:17">
      <c r="B8" s="1">
        <v>20.53</v>
      </c>
      <c r="C8" s="2">
        <f>0.236*B8+7.5</f>
        <v>12.345079999999999</v>
      </c>
      <c r="D8" s="2">
        <f>0.157*B8+45.02</f>
        <v>48.243210000000005</v>
      </c>
      <c r="E8">
        <f>0.39*B8+62.6</f>
        <v>70.606700000000004</v>
      </c>
      <c r="F8">
        <f>1.18*B8+52.51</f>
        <v>76.735399999999998</v>
      </c>
      <c r="G8">
        <f>0.39*B8+27.57</f>
        <v>35.576700000000002</v>
      </c>
      <c r="H8">
        <f>1.18*B8+32.51</f>
        <v>56.735399999999998</v>
      </c>
      <c r="I8">
        <f>0.39*B8+54.57</f>
        <v>62.576700000000002</v>
      </c>
      <c r="J8">
        <f>0.15*B8+97</f>
        <v>100.0795</v>
      </c>
      <c r="K8">
        <f>0.4*B8+0.62</f>
        <v>8.8320000000000007</v>
      </c>
      <c r="L8">
        <f>0.4*B8+4.376</f>
        <v>12.588000000000001</v>
      </c>
      <c r="M8">
        <f>0.1574*B8+1.472</f>
        <v>4.7034219999999998</v>
      </c>
      <c r="N8" s="2">
        <f>0.157*B8-2.98</f>
        <v>0.24321000000000037</v>
      </c>
      <c r="O8">
        <f>0.78*B8+0.09</f>
        <v>16.103400000000001</v>
      </c>
      <c r="P8">
        <f>0.39*B8-5.43</f>
        <v>2.5767000000000007</v>
      </c>
      <c r="Q8">
        <f>0.78*B8+47.01</f>
        <v>63.023399999999995</v>
      </c>
    </row>
    <row r="9" spans="2:17">
      <c r="B9" s="1">
        <v>20.53</v>
      </c>
      <c r="C9" s="2">
        <f>0.236*B9+7.5</f>
        <v>12.345079999999999</v>
      </c>
      <c r="D9" s="2">
        <f>0.157*B9+45.02</f>
        <v>48.243210000000005</v>
      </c>
      <c r="E9">
        <f>0.39*B9+62.6</f>
        <v>70.606700000000004</v>
      </c>
      <c r="F9">
        <f>1.18*B9+52.51</f>
        <v>76.735399999999998</v>
      </c>
      <c r="G9">
        <f>0.39*B9+27.57</f>
        <v>35.576700000000002</v>
      </c>
      <c r="H9">
        <f>1.18*B9+32.51</f>
        <v>56.735399999999998</v>
      </c>
      <c r="I9">
        <f>0.39*B9+54.57</f>
        <v>62.576700000000002</v>
      </c>
      <c r="J9">
        <f>0.15*B9+97</f>
        <v>100.0795</v>
      </c>
      <c r="K9">
        <f>0.4*B9+0.62</f>
        <v>8.8320000000000007</v>
      </c>
      <c r="L9">
        <f>0.4*B9+4.376</f>
        <v>12.588000000000001</v>
      </c>
      <c r="M9">
        <f>0.1574*B9+1.472</f>
        <v>4.7034219999999998</v>
      </c>
      <c r="N9" s="2">
        <f>0.157*B9-2.98</f>
        <v>0.24321000000000037</v>
      </c>
      <c r="O9">
        <f>0.78*B9+0.09</f>
        <v>16.103400000000001</v>
      </c>
      <c r="P9">
        <f>0.39*B9-5.43</f>
        <v>2.5767000000000007</v>
      </c>
      <c r="Q9">
        <f>0.78*B9+47.01</f>
        <v>63.023399999999995</v>
      </c>
    </row>
    <row r="10" spans="2:17">
      <c r="B10" s="1">
        <v>21.02</v>
      </c>
      <c r="C10" s="2">
        <f>0.236*B10+7.5</f>
        <v>12.460719999999998</v>
      </c>
      <c r="D10" s="2">
        <f>0.157*B10+45.02</f>
        <v>48.320140000000002</v>
      </c>
      <c r="E10">
        <f>0.39*B10+62.6</f>
        <v>70.797799999999995</v>
      </c>
      <c r="F10">
        <f>1.18*B10+52.51</f>
        <v>77.313599999999994</v>
      </c>
      <c r="G10">
        <f>0.39*B10+27.57</f>
        <v>35.767800000000001</v>
      </c>
      <c r="H10">
        <f>1.18*B10+32.51</f>
        <v>57.313599999999994</v>
      </c>
      <c r="I10">
        <f>0.39*B10+54.57</f>
        <v>62.767800000000001</v>
      </c>
      <c r="J10">
        <f>0.15*B10+97</f>
        <v>100.15300000000001</v>
      </c>
      <c r="K10">
        <f>0.4*B10+0.62</f>
        <v>9.0279999999999987</v>
      </c>
      <c r="L10">
        <f>0.4*B10+4.376</f>
        <v>12.783999999999999</v>
      </c>
      <c r="M10">
        <f>0.1574*B10+1.472</f>
        <v>4.7805479999999996</v>
      </c>
      <c r="N10" s="2">
        <f>0.157*B10-2.98</f>
        <v>0.32013999999999987</v>
      </c>
      <c r="O10">
        <f>0.78*B10+0.09</f>
        <v>16.485600000000002</v>
      </c>
      <c r="P10">
        <f>0.39*B10-5.43</f>
        <v>2.7678000000000011</v>
      </c>
      <c r="Q10">
        <f>0.78*B10+47.01</f>
        <v>63.4056</v>
      </c>
    </row>
    <row r="11" spans="2:17">
      <c r="B11" s="1">
        <v>21.51</v>
      </c>
      <c r="C11" s="2">
        <f>0.236*B11+7.5</f>
        <v>12.576360000000001</v>
      </c>
      <c r="D11" s="2">
        <f>0.157*B11+45.02</f>
        <v>48.397070000000006</v>
      </c>
      <c r="E11">
        <f>0.39*B11+62.6</f>
        <v>70.988900000000001</v>
      </c>
      <c r="F11">
        <f>1.18*B11+52.51</f>
        <v>77.891800000000003</v>
      </c>
      <c r="G11">
        <f>0.39*B11+27.57</f>
        <v>35.9589</v>
      </c>
      <c r="H11">
        <f>1.18*B11+32.51</f>
        <v>57.891800000000003</v>
      </c>
      <c r="I11">
        <f>0.39*B11+54.57</f>
        <v>62.9589</v>
      </c>
      <c r="J11">
        <f>0.15*B11+97</f>
        <v>100.2265</v>
      </c>
      <c r="K11">
        <f>0.4*B11+0.62</f>
        <v>9.2240000000000002</v>
      </c>
      <c r="L11">
        <f>0.4*B11+4.376</f>
        <v>12.98</v>
      </c>
      <c r="M11">
        <f>0.1574*B11+1.472</f>
        <v>4.8576740000000003</v>
      </c>
      <c r="N11" s="2">
        <f>0.157*B11-2.98</f>
        <v>0.39707000000000026</v>
      </c>
      <c r="O11">
        <f>0.78*B11+0.09</f>
        <v>16.867800000000003</v>
      </c>
      <c r="P11">
        <f>0.39*B11-5.43</f>
        <v>2.9589000000000016</v>
      </c>
      <c r="Q11">
        <f>0.78*B11+47.01</f>
        <v>63.787800000000004</v>
      </c>
    </row>
    <row r="12" spans="2:17">
      <c r="B12" s="1">
        <v>21.51</v>
      </c>
      <c r="C12" s="2">
        <f>0.236*B12+7.5</f>
        <v>12.576360000000001</v>
      </c>
      <c r="D12" s="2">
        <f>0.157*B12+45.02</f>
        <v>48.397070000000006</v>
      </c>
      <c r="E12">
        <f>0.39*B12+62.6</f>
        <v>70.988900000000001</v>
      </c>
      <c r="F12">
        <f>1.18*B12+52.51</f>
        <v>77.891800000000003</v>
      </c>
      <c r="G12">
        <f>0.39*B12+27.57</f>
        <v>35.9589</v>
      </c>
      <c r="H12">
        <f>1.18*B12+32.51</f>
        <v>57.891800000000003</v>
      </c>
      <c r="I12">
        <f>0.39*B12+54.57</f>
        <v>62.9589</v>
      </c>
      <c r="J12">
        <f>0.15*B12+97</f>
        <v>100.2265</v>
      </c>
      <c r="K12">
        <f>0.4*B12+0.62</f>
        <v>9.2240000000000002</v>
      </c>
      <c r="L12">
        <f>0.4*B12+4.376</f>
        <v>12.98</v>
      </c>
      <c r="M12">
        <f>0.1574*B12+1.472</f>
        <v>4.8576740000000003</v>
      </c>
      <c r="N12" s="2">
        <f>0.157*B12-2.98</f>
        <v>0.39707000000000026</v>
      </c>
      <c r="O12">
        <f>0.78*B12+0.09</f>
        <v>16.867800000000003</v>
      </c>
      <c r="P12">
        <f>0.39*B12-5.43</f>
        <v>2.9589000000000016</v>
      </c>
      <c r="Q12">
        <f>0.78*B12+47.01</f>
        <v>63.787800000000004</v>
      </c>
    </row>
    <row r="13" spans="2:17">
      <c r="B13" s="1">
        <v>22.48</v>
      </c>
      <c r="C13" s="2">
        <f>0.236*B13+7.5</f>
        <v>12.80528</v>
      </c>
      <c r="D13" s="2">
        <f>0.157*B13+45.02</f>
        <v>48.54936</v>
      </c>
      <c r="E13">
        <f>0.39*B13+62.6</f>
        <v>71.367199999999997</v>
      </c>
      <c r="F13">
        <f>1.18*B13+52.51</f>
        <v>79.0364</v>
      </c>
      <c r="G13">
        <f>0.39*B13+27.57</f>
        <v>36.337200000000003</v>
      </c>
      <c r="H13">
        <f>1.18*B13+32.51</f>
        <v>59.0364</v>
      </c>
      <c r="I13">
        <f>0.39*B13+54.57</f>
        <v>63.337200000000003</v>
      </c>
      <c r="J13">
        <f>0.15*B13+97</f>
        <v>100.372</v>
      </c>
      <c r="K13">
        <f>0.4*B13+0.62</f>
        <v>9.6120000000000001</v>
      </c>
      <c r="L13">
        <f>0.4*B13+4.376</f>
        <v>13.368000000000002</v>
      </c>
      <c r="M13">
        <f>0.1574*B13+1.472</f>
        <v>5.0103520000000001</v>
      </c>
      <c r="N13" s="2">
        <f>0.157*B13-2.98</f>
        <v>0.54936000000000007</v>
      </c>
      <c r="O13">
        <f>0.78*B13+0.09</f>
        <v>17.624400000000001</v>
      </c>
      <c r="P13">
        <f>0.39*B13-5.43</f>
        <v>3.3372000000000011</v>
      </c>
      <c r="Q13">
        <f>0.78*B13+47.01</f>
        <v>64.544399999999996</v>
      </c>
    </row>
    <row r="14" spans="2:17">
      <c r="B14" s="1">
        <v>22.97</v>
      </c>
      <c r="C14" s="2">
        <f>0.236*B14+7.5</f>
        <v>12.920919999999999</v>
      </c>
      <c r="D14" s="2">
        <f>0.157*B14+45.02</f>
        <v>48.626290000000004</v>
      </c>
      <c r="E14">
        <f>0.39*B14+62.6</f>
        <v>71.558300000000003</v>
      </c>
      <c r="F14">
        <f>1.18*B14+52.51</f>
        <v>79.614599999999996</v>
      </c>
      <c r="G14">
        <f>0.39*B14+27.57</f>
        <v>36.528300000000002</v>
      </c>
      <c r="H14">
        <f>1.18*B14+32.51</f>
        <v>59.614599999999996</v>
      </c>
      <c r="I14">
        <f>0.39*B14+54.57</f>
        <v>63.528300000000002</v>
      </c>
      <c r="J14">
        <f>0.15*B14+97</f>
        <v>100.4455</v>
      </c>
      <c r="K14">
        <f>0.4*B14+0.62</f>
        <v>9.8079999999999998</v>
      </c>
      <c r="L14">
        <f>0.4*B14+4.376</f>
        <v>13.564</v>
      </c>
      <c r="M14">
        <f>0.1574*B14+1.472</f>
        <v>5.0874779999999999</v>
      </c>
      <c r="N14" s="2">
        <f>0.157*B14-2.98</f>
        <v>0.62629000000000001</v>
      </c>
      <c r="O14">
        <f>0.78*B14+0.09</f>
        <v>18.006599999999999</v>
      </c>
      <c r="P14">
        <f>0.39*B14-5.43</f>
        <v>3.5282999999999998</v>
      </c>
      <c r="Q14">
        <f>0.78*B14+47.01</f>
        <v>64.926599999999993</v>
      </c>
    </row>
    <row r="15" spans="2:17">
      <c r="B15" s="1">
        <v>22.97</v>
      </c>
      <c r="C15" s="2">
        <f>0.236*B15+7.5</f>
        <v>12.920919999999999</v>
      </c>
      <c r="D15" s="2">
        <f>0.157*B15+45.02</f>
        <v>48.626290000000004</v>
      </c>
      <c r="E15">
        <f>0.39*B15+62.6</f>
        <v>71.558300000000003</v>
      </c>
      <c r="F15">
        <f>1.18*B15+52.51</f>
        <v>79.614599999999996</v>
      </c>
      <c r="G15">
        <f>0.39*B15+27.57</f>
        <v>36.528300000000002</v>
      </c>
      <c r="H15">
        <f>1.18*B15+32.51</f>
        <v>59.614599999999996</v>
      </c>
      <c r="I15">
        <f>0.39*B15+54.57</f>
        <v>63.528300000000002</v>
      </c>
      <c r="J15">
        <f>0.15*B15+97</f>
        <v>100.4455</v>
      </c>
      <c r="K15">
        <f>0.4*B15+0.62</f>
        <v>9.8079999999999998</v>
      </c>
      <c r="L15">
        <f>0.4*B15+4.376</f>
        <v>13.564</v>
      </c>
      <c r="M15">
        <f>0.1574*B15+1.472</f>
        <v>5.0874779999999999</v>
      </c>
      <c r="N15" s="2">
        <f>0.157*B15-2.98</f>
        <v>0.62629000000000001</v>
      </c>
      <c r="O15">
        <f>0.78*B15+0.09</f>
        <v>18.006599999999999</v>
      </c>
      <c r="P15">
        <f>0.39*B15-5.43</f>
        <v>3.5282999999999998</v>
      </c>
      <c r="Q15">
        <f>0.78*B15+47.01</f>
        <v>64.926599999999993</v>
      </c>
    </row>
    <row r="16" spans="2:17">
      <c r="B16" s="1">
        <v>23.95</v>
      </c>
      <c r="C16" s="2">
        <f>0.236*B16+7.5</f>
        <v>13.152200000000001</v>
      </c>
      <c r="D16" s="2">
        <f>0.157*B16+45.02</f>
        <v>48.780150000000006</v>
      </c>
      <c r="E16">
        <f>0.39*B16+62.6</f>
        <v>71.9405</v>
      </c>
      <c r="F16">
        <f>1.18*B16+52.51</f>
        <v>80.771000000000001</v>
      </c>
      <c r="G16">
        <f>0.39*B16+27.57</f>
        <v>36.910499999999999</v>
      </c>
      <c r="H16">
        <f>1.18*B16+32.51</f>
        <v>60.771000000000001</v>
      </c>
      <c r="I16">
        <f>0.39*B16+54.57</f>
        <v>63.910499999999999</v>
      </c>
      <c r="J16">
        <f>0.15*B16+97</f>
        <v>100.5925</v>
      </c>
      <c r="K16">
        <f>0.4*B16+0.62</f>
        <v>10.199999999999999</v>
      </c>
      <c r="L16">
        <f>0.4*B16+4.376</f>
        <v>13.956</v>
      </c>
      <c r="M16">
        <f>0.1574*B16+1.472</f>
        <v>5.2417300000000004</v>
      </c>
      <c r="N16" s="2">
        <f>0.157*B16-2.98</f>
        <v>0.7801499999999999</v>
      </c>
      <c r="O16">
        <f>0.78*B16+0.09</f>
        <v>18.771000000000001</v>
      </c>
      <c r="P16">
        <f>0.39*B16-5.43</f>
        <v>3.9105000000000008</v>
      </c>
      <c r="Q16">
        <f>0.78*B16+47.01</f>
        <v>65.691000000000003</v>
      </c>
    </row>
    <row r="17" spans="2:17">
      <c r="B17" s="1">
        <v>24.44</v>
      </c>
      <c r="C17" s="2">
        <f>0.236*B17+7.5</f>
        <v>13.26784</v>
      </c>
      <c r="D17" s="2">
        <f>0.157*B17+45.02</f>
        <v>48.857080000000003</v>
      </c>
      <c r="E17">
        <f>0.39*B17+62.6</f>
        <v>72.131600000000006</v>
      </c>
      <c r="F17">
        <f>1.18*B17+52.51</f>
        <v>81.349199999999996</v>
      </c>
      <c r="G17">
        <f>0.39*B17+27.57</f>
        <v>37.101600000000005</v>
      </c>
      <c r="H17">
        <f>1.18*B17+32.51</f>
        <v>61.349199999999996</v>
      </c>
      <c r="I17">
        <f>0.39*B17+54.57</f>
        <v>64.101600000000005</v>
      </c>
      <c r="J17">
        <f>0.15*B17+97</f>
        <v>100.666</v>
      </c>
      <c r="K17">
        <f>0.4*B17+0.62</f>
        <v>10.396000000000001</v>
      </c>
      <c r="L17">
        <f>0.4*B17+4.376</f>
        <v>14.152000000000001</v>
      </c>
      <c r="M17">
        <f>0.1574*B17+1.472</f>
        <v>5.3188560000000003</v>
      </c>
      <c r="N17" s="2">
        <f>0.157*B17-2.98</f>
        <v>0.85708000000000029</v>
      </c>
      <c r="O17">
        <f>0.78*B17+0.09</f>
        <v>19.153200000000002</v>
      </c>
      <c r="P17">
        <f>0.39*B17-5.43</f>
        <v>4.1016000000000012</v>
      </c>
      <c r="Q17">
        <f>0.78*B17+47.01</f>
        <v>66.0732</v>
      </c>
    </row>
    <row r="18" spans="2:17">
      <c r="B18" s="1">
        <v>24.44</v>
      </c>
      <c r="C18" s="2">
        <f>0.236*B18+7.5</f>
        <v>13.26784</v>
      </c>
      <c r="D18" s="2">
        <f>0.157*B18+45.02</f>
        <v>48.857080000000003</v>
      </c>
      <c r="E18">
        <f>0.39*B18+62.6</f>
        <v>72.131600000000006</v>
      </c>
      <c r="F18">
        <f>1.18*B18+52.51</f>
        <v>81.349199999999996</v>
      </c>
      <c r="G18">
        <f>0.39*B18+27.57</f>
        <v>37.101600000000005</v>
      </c>
      <c r="H18">
        <f>1.18*B18+32.51</f>
        <v>61.349199999999996</v>
      </c>
      <c r="I18">
        <f>0.39*B18+54.57</f>
        <v>64.101600000000005</v>
      </c>
      <c r="J18">
        <f>0.15*B18+97</f>
        <v>100.666</v>
      </c>
      <c r="K18">
        <f>0.4*B18+0.62</f>
        <v>10.396000000000001</v>
      </c>
      <c r="L18">
        <f>0.4*B18+4.376</f>
        <v>14.152000000000001</v>
      </c>
      <c r="M18">
        <f>0.1574*B18+1.472</f>
        <v>5.3188560000000003</v>
      </c>
      <c r="N18" s="2">
        <f>0.157*B18-2.98</f>
        <v>0.85708000000000029</v>
      </c>
      <c r="O18">
        <f>0.78*B18+0.09</f>
        <v>19.153200000000002</v>
      </c>
      <c r="P18">
        <f>0.39*B18-5.43</f>
        <v>4.1016000000000012</v>
      </c>
      <c r="Q18">
        <f>0.78*B18+47.01</f>
        <v>66.0732</v>
      </c>
    </row>
    <row r="19" spans="2:17">
      <c r="B19" s="1">
        <v>24.44</v>
      </c>
      <c r="C19" s="2">
        <f>0.236*B19+7.5</f>
        <v>13.26784</v>
      </c>
      <c r="D19" s="2">
        <f>0.157*B19+45.02</f>
        <v>48.857080000000003</v>
      </c>
      <c r="E19">
        <f>0.39*B19+62.6</f>
        <v>72.131600000000006</v>
      </c>
      <c r="F19">
        <f>1.18*B19+52.51</f>
        <v>81.349199999999996</v>
      </c>
      <c r="G19">
        <f>0.39*B19+27.57</f>
        <v>37.101600000000005</v>
      </c>
      <c r="H19">
        <f>1.18*B19+32.51</f>
        <v>61.349199999999996</v>
      </c>
      <c r="I19">
        <f>0.39*B19+54.57</f>
        <v>64.101600000000005</v>
      </c>
      <c r="J19">
        <f>0.15*B19+97</f>
        <v>100.666</v>
      </c>
      <c r="K19">
        <f>0.4*B19+0.62</f>
        <v>10.396000000000001</v>
      </c>
      <c r="L19">
        <f>0.4*B19+4.376</f>
        <v>14.152000000000001</v>
      </c>
      <c r="M19">
        <f>0.1574*B19+1.472</f>
        <v>5.3188560000000003</v>
      </c>
      <c r="N19" s="2">
        <f>0.157*B19-2.98</f>
        <v>0.85708000000000029</v>
      </c>
      <c r="O19">
        <f>0.78*B19+0.09</f>
        <v>19.153200000000002</v>
      </c>
      <c r="P19">
        <f>0.39*B19-5.43</f>
        <v>4.1016000000000012</v>
      </c>
      <c r="Q19">
        <f>0.78*B19+47.01</f>
        <v>66.0732</v>
      </c>
    </row>
    <row r="20" spans="2:17">
      <c r="B20" s="1">
        <v>24.93</v>
      </c>
      <c r="C20" s="2">
        <f>0.236*B20+7.5</f>
        <v>13.383479999999999</v>
      </c>
      <c r="D20" s="2">
        <f>0.157*B20+45.02</f>
        <v>48.934010000000001</v>
      </c>
      <c r="E20">
        <f>0.39*B20+62.6</f>
        <v>72.322699999999998</v>
      </c>
      <c r="F20">
        <f>1.18*B20+52.51</f>
        <v>81.927399999999992</v>
      </c>
      <c r="G20">
        <f>0.39*B20+27.57</f>
        <v>37.292699999999996</v>
      </c>
      <c r="H20">
        <f>1.18*B20+32.51</f>
        <v>61.927399999999992</v>
      </c>
      <c r="I20">
        <f>0.39*B20+54.57</f>
        <v>64.292699999999996</v>
      </c>
      <c r="J20">
        <f>0.15*B20+97</f>
        <v>100.73949999999999</v>
      </c>
      <c r="K20">
        <f>0.4*B20+0.62</f>
        <v>10.592000000000001</v>
      </c>
      <c r="L20">
        <f>0.4*B20+4.376</f>
        <v>14.348000000000003</v>
      </c>
      <c r="M20">
        <f>0.1574*B20+1.472</f>
        <v>5.3959820000000001</v>
      </c>
      <c r="N20" s="2">
        <f>0.157*B20-2.98</f>
        <v>0.93400999999999978</v>
      </c>
      <c r="O20">
        <f>0.78*B20+0.09</f>
        <v>19.535399999999999</v>
      </c>
      <c r="P20">
        <f>0.39*B20-5.43</f>
        <v>4.2927</v>
      </c>
      <c r="Q20">
        <f>0.78*B20+47.01</f>
        <v>66.455399999999997</v>
      </c>
    </row>
    <row r="21" spans="2:17">
      <c r="B21" s="1">
        <v>24.93</v>
      </c>
      <c r="C21" s="2">
        <f>0.236*B21+7.5</f>
        <v>13.383479999999999</v>
      </c>
      <c r="D21" s="2">
        <f>0.157*B21+45.02</f>
        <v>48.934010000000001</v>
      </c>
      <c r="E21">
        <f>0.39*B21+62.6</f>
        <v>72.322699999999998</v>
      </c>
      <c r="F21">
        <f>1.18*B21+52.51</f>
        <v>81.927399999999992</v>
      </c>
      <c r="G21">
        <f>0.39*B21+27.57</f>
        <v>37.292699999999996</v>
      </c>
      <c r="H21">
        <f>1.18*B21+32.51</f>
        <v>61.927399999999992</v>
      </c>
      <c r="I21">
        <f>0.39*B21+54.57</f>
        <v>64.292699999999996</v>
      </c>
      <c r="J21">
        <f>0.15*B21+97</f>
        <v>100.73949999999999</v>
      </c>
      <c r="K21">
        <f>0.4*B21+0.62</f>
        <v>10.592000000000001</v>
      </c>
      <c r="L21">
        <f>0.4*B21+4.376</f>
        <v>14.348000000000003</v>
      </c>
      <c r="M21">
        <f>0.1574*B21+1.472</f>
        <v>5.3959820000000001</v>
      </c>
      <c r="N21" s="2">
        <f>0.157*B21-2.98</f>
        <v>0.93400999999999978</v>
      </c>
      <c r="O21">
        <f>0.78*B21+0.09</f>
        <v>19.535399999999999</v>
      </c>
      <c r="P21">
        <f>0.39*B21-5.43</f>
        <v>4.2927</v>
      </c>
      <c r="Q21">
        <f>0.78*B21+47.01</f>
        <v>66.455399999999997</v>
      </c>
    </row>
    <row r="22" spans="2:17">
      <c r="B22" s="1">
        <v>25.42</v>
      </c>
      <c r="C22" s="2">
        <f>0.236*B22+7.5</f>
        <v>13.499120000000001</v>
      </c>
      <c r="D22" s="2">
        <f>0.157*B22+45.02</f>
        <v>49.010940000000005</v>
      </c>
      <c r="E22">
        <f>0.39*B22+62.6</f>
        <v>72.513800000000003</v>
      </c>
      <c r="F22">
        <f>1.18*B22+52.51</f>
        <v>82.505600000000001</v>
      </c>
      <c r="G22">
        <f>0.39*B22+27.57</f>
        <v>37.483800000000002</v>
      </c>
      <c r="H22">
        <f>1.18*B22+32.51</f>
        <v>62.505600000000001</v>
      </c>
      <c r="I22">
        <f>0.39*B22+54.57</f>
        <v>64.483800000000002</v>
      </c>
      <c r="J22">
        <f>0.15*B22+97</f>
        <v>100.813</v>
      </c>
      <c r="K22">
        <f>0.4*B22+0.62</f>
        <v>10.788</v>
      </c>
      <c r="L22">
        <f>0.4*B22+4.376</f>
        <v>14.544</v>
      </c>
      <c r="M22">
        <f>0.1574*B22+1.472</f>
        <v>5.4731079999999999</v>
      </c>
      <c r="N22" s="2">
        <f>0.157*B22-2.98</f>
        <v>1.0109400000000002</v>
      </c>
      <c r="O22">
        <f>0.78*B22+0.09</f>
        <v>19.9176</v>
      </c>
      <c r="P22">
        <f>0.39*B22-5.43</f>
        <v>4.4838000000000005</v>
      </c>
      <c r="Q22">
        <f>0.78*B22+47.01</f>
        <v>66.837599999999995</v>
      </c>
    </row>
    <row r="23" spans="2:17">
      <c r="B23" s="1">
        <v>25.42</v>
      </c>
      <c r="C23" s="2">
        <f>0.236*B23+7.5</f>
        <v>13.499120000000001</v>
      </c>
      <c r="D23" s="2">
        <f>0.157*B23+45.02</f>
        <v>49.010940000000005</v>
      </c>
      <c r="E23">
        <f>0.39*B23+62.6</f>
        <v>72.513800000000003</v>
      </c>
      <c r="F23">
        <f>1.18*B23+52.51</f>
        <v>82.505600000000001</v>
      </c>
      <c r="G23">
        <f>0.39*B23+27.57</f>
        <v>37.483800000000002</v>
      </c>
      <c r="H23">
        <f>1.18*B23+32.51</f>
        <v>62.505600000000001</v>
      </c>
      <c r="I23">
        <f>0.39*B23+54.57</f>
        <v>64.483800000000002</v>
      </c>
      <c r="J23">
        <f>0.15*B23+97</f>
        <v>100.813</v>
      </c>
      <c r="K23">
        <f>0.4*B23+0.62</f>
        <v>10.788</v>
      </c>
      <c r="L23">
        <f>0.4*B23+4.376</f>
        <v>14.544</v>
      </c>
      <c r="M23">
        <f>0.1574*B23+1.472</f>
        <v>5.4731079999999999</v>
      </c>
      <c r="N23" s="2">
        <f>0.157*B23-2.98</f>
        <v>1.0109400000000002</v>
      </c>
      <c r="O23">
        <f>0.78*B23+0.09</f>
        <v>19.9176</v>
      </c>
      <c r="P23">
        <f>0.39*B23-5.43</f>
        <v>4.4838000000000005</v>
      </c>
      <c r="Q23">
        <f>0.78*B23+47.01</f>
        <v>66.837599999999995</v>
      </c>
    </row>
    <row r="24" spans="2:17">
      <c r="B24" s="1">
        <v>25.42</v>
      </c>
      <c r="C24" s="2">
        <f>0.236*B24+7.5</f>
        <v>13.499120000000001</v>
      </c>
      <c r="D24" s="2">
        <f>0.157*B24+45.02</f>
        <v>49.010940000000005</v>
      </c>
      <c r="E24">
        <f>0.39*B24+62.6</f>
        <v>72.513800000000003</v>
      </c>
      <c r="F24">
        <f>1.18*B24+52.51</f>
        <v>82.505600000000001</v>
      </c>
      <c r="G24">
        <f>0.39*B24+27.57</f>
        <v>37.483800000000002</v>
      </c>
      <c r="H24">
        <f>1.18*B24+32.51</f>
        <v>62.505600000000001</v>
      </c>
      <c r="I24">
        <f>0.39*B24+54.57</f>
        <v>64.483800000000002</v>
      </c>
      <c r="J24">
        <f>0.15*B24+97</f>
        <v>100.813</v>
      </c>
      <c r="K24">
        <f>0.4*B24+0.62</f>
        <v>10.788</v>
      </c>
      <c r="L24">
        <f>0.4*B24+4.376</f>
        <v>14.544</v>
      </c>
      <c r="M24">
        <f>0.1574*B24+1.472</f>
        <v>5.4731079999999999</v>
      </c>
      <c r="N24" s="2">
        <f>0.157*B24-2.98</f>
        <v>1.0109400000000002</v>
      </c>
      <c r="O24">
        <f>0.78*B24+0.09</f>
        <v>19.9176</v>
      </c>
      <c r="P24">
        <f>0.39*B24-5.43</f>
        <v>4.4838000000000005</v>
      </c>
      <c r="Q24">
        <f>0.78*B24+47.01</f>
        <v>66.837599999999995</v>
      </c>
    </row>
    <row r="25" spans="2:17">
      <c r="B25" s="1">
        <v>26.39</v>
      </c>
      <c r="C25" s="2">
        <f>0.236*B25+7.5</f>
        <v>13.72804</v>
      </c>
      <c r="D25" s="2">
        <f>0.157*B25+45.02</f>
        <v>49.163230000000006</v>
      </c>
      <c r="E25">
        <f>0.39*B25+62.6</f>
        <v>72.892099999999999</v>
      </c>
      <c r="F25">
        <f>1.18*B25+52.51</f>
        <v>83.650199999999998</v>
      </c>
      <c r="G25">
        <f>0.39*B25+27.57</f>
        <v>37.862099999999998</v>
      </c>
      <c r="H25">
        <f>1.18*B25+32.51</f>
        <v>63.650199999999998</v>
      </c>
      <c r="I25">
        <f>0.39*B25+54.57</f>
        <v>64.862099999999998</v>
      </c>
      <c r="J25">
        <f>0.15*B25+97</f>
        <v>100.9585</v>
      </c>
      <c r="K25">
        <f>0.4*B25+0.62</f>
        <v>11.176</v>
      </c>
      <c r="L25">
        <f>0.4*B25+4.376</f>
        <v>14.932000000000002</v>
      </c>
      <c r="M25">
        <f>0.1574*B25+1.472</f>
        <v>5.6257859999999997</v>
      </c>
      <c r="N25" s="2">
        <f>0.157*B25-2.98</f>
        <v>1.16323</v>
      </c>
      <c r="O25">
        <f>0.78*B25+0.09</f>
        <v>20.674200000000003</v>
      </c>
      <c r="P25">
        <f>0.39*B25-5.43</f>
        <v>4.8621000000000016</v>
      </c>
      <c r="Q25">
        <f>0.78*B25+47.01</f>
        <v>67.594200000000001</v>
      </c>
    </row>
    <row r="26" spans="2:17">
      <c r="B26" s="1">
        <v>26.39</v>
      </c>
      <c r="C26" s="2">
        <f>0.236*B26+7.5</f>
        <v>13.72804</v>
      </c>
      <c r="D26" s="2">
        <f>0.157*B26+45.02</f>
        <v>49.163230000000006</v>
      </c>
      <c r="E26">
        <f>0.39*B26+62.6</f>
        <v>72.892099999999999</v>
      </c>
      <c r="F26">
        <f>1.18*B26+52.51</f>
        <v>83.650199999999998</v>
      </c>
      <c r="G26">
        <f>0.39*B26+27.57</f>
        <v>37.862099999999998</v>
      </c>
      <c r="H26">
        <f>1.18*B26+32.51</f>
        <v>63.650199999999998</v>
      </c>
      <c r="I26">
        <f>0.39*B26+54.57</f>
        <v>64.862099999999998</v>
      </c>
      <c r="J26">
        <f>0.15*B26+97</f>
        <v>100.9585</v>
      </c>
      <c r="K26">
        <f>0.4*B26+0.62</f>
        <v>11.176</v>
      </c>
      <c r="L26">
        <f>0.4*B26+4.376</f>
        <v>14.932000000000002</v>
      </c>
      <c r="M26">
        <f>0.1574*B26+1.472</f>
        <v>5.6257859999999997</v>
      </c>
      <c r="N26" s="2">
        <f>0.157*B26-2.98</f>
        <v>1.16323</v>
      </c>
      <c r="O26">
        <f>0.78*B26+0.09</f>
        <v>20.674200000000003</v>
      </c>
      <c r="P26">
        <f>0.39*B26-5.43</f>
        <v>4.8621000000000016</v>
      </c>
      <c r="Q26">
        <f>0.78*B26+47.01</f>
        <v>67.594200000000001</v>
      </c>
    </row>
    <row r="27" spans="2:17">
      <c r="B27" s="1">
        <v>26.39</v>
      </c>
      <c r="C27" s="2">
        <f>0.236*B27+7.5</f>
        <v>13.72804</v>
      </c>
      <c r="D27" s="2">
        <f>0.157*B27+45.02</f>
        <v>49.163230000000006</v>
      </c>
      <c r="E27">
        <f>0.39*B27+62.6</f>
        <v>72.892099999999999</v>
      </c>
      <c r="F27">
        <f>1.18*B27+52.51</f>
        <v>83.650199999999998</v>
      </c>
      <c r="G27">
        <f>0.39*B27+27.57</f>
        <v>37.862099999999998</v>
      </c>
      <c r="H27">
        <f>1.18*B27+32.51</f>
        <v>63.650199999999998</v>
      </c>
      <c r="I27">
        <f>0.39*B27+54.57</f>
        <v>64.862099999999998</v>
      </c>
      <c r="J27">
        <f>0.15*B27+97</f>
        <v>100.9585</v>
      </c>
      <c r="K27">
        <f>0.4*B27+0.62</f>
        <v>11.176</v>
      </c>
      <c r="L27">
        <f>0.4*B27+4.376</f>
        <v>14.932000000000002</v>
      </c>
      <c r="M27">
        <f>0.1574*B27+1.472</f>
        <v>5.6257859999999997</v>
      </c>
      <c r="N27" s="2">
        <f>0.157*B27-2.98</f>
        <v>1.16323</v>
      </c>
      <c r="O27">
        <f>0.78*B27+0.09</f>
        <v>20.674200000000003</v>
      </c>
      <c r="P27">
        <f>0.39*B27-5.43</f>
        <v>4.8621000000000016</v>
      </c>
      <c r="Q27">
        <f>0.78*B27+47.01</f>
        <v>67.594200000000001</v>
      </c>
    </row>
    <row r="28" spans="2:17">
      <c r="B28" s="1">
        <v>26.39</v>
      </c>
      <c r="C28" s="2">
        <f>0.236*B28+7.5</f>
        <v>13.72804</v>
      </c>
      <c r="D28" s="2">
        <f>0.157*B28+45.02</f>
        <v>49.163230000000006</v>
      </c>
      <c r="E28">
        <f>0.39*B28+62.6</f>
        <v>72.892099999999999</v>
      </c>
      <c r="F28">
        <f>1.18*B28+52.51</f>
        <v>83.650199999999998</v>
      </c>
      <c r="G28">
        <f>0.39*B28+27.57</f>
        <v>37.862099999999998</v>
      </c>
      <c r="H28">
        <f>1.18*B28+32.51</f>
        <v>63.650199999999998</v>
      </c>
      <c r="I28">
        <f>0.39*B28+54.57</f>
        <v>64.862099999999998</v>
      </c>
      <c r="J28">
        <f>0.15*B28+97</f>
        <v>100.9585</v>
      </c>
      <c r="K28">
        <f>0.4*B28+0.62</f>
        <v>11.176</v>
      </c>
      <c r="L28">
        <f>0.4*B28+4.376</f>
        <v>14.932000000000002</v>
      </c>
      <c r="M28">
        <f>0.1574*B28+1.472</f>
        <v>5.6257859999999997</v>
      </c>
      <c r="N28" s="2">
        <f>0.157*B28-2.98</f>
        <v>1.16323</v>
      </c>
      <c r="O28">
        <f>0.78*B28+0.09</f>
        <v>20.674200000000003</v>
      </c>
      <c r="P28">
        <f>0.39*B28-5.43</f>
        <v>4.8621000000000016</v>
      </c>
      <c r="Q28">
        <f>0.78*B28+47.01</f>
        <v>67.594200000000001</v>
      </c>
    </row>
    <row r="29" spans="2:17">
      <c r="B29" s="1">
        <v>26.39</v>
      </c>
      <c r="C29" s="2">
        <f>0.236*B29+7.5</f>
        <v>13.72804</v>
      </c>
      <c r="D29" s="2">
        <f>0.157*B29+45.02</f>
        <v>49.163230000000006</v>
      </c>
      <c r="E29">
        <f>0.39*B29+62.6</f>
        <v>72.892099999999999</v>
      </c>
      <c r="F29">
        <f>1.18*B29+52.51</f>
        <v>83.650199999999998</v>
      </c>
      <c r="G29">
        <f>0.39*B29+27.57</f>
        <v>37.862099999999998</v>
      </c>
      <c r="H29">
        <f>1.18*B29+32.51</f>
        <v>63.650199999999998</v>
      </c>
      <c r="I29">
        <f>0.39*B29+54.57</f>
        <v>64.862099999999998</v>
      </c>
      <c r="J29">
        <f>0.15*B29+97</f>
        <v>100.9585</v>
      </c>
      <c r="K29">
        <f>0.4*B29+0.62</f>
        <v>11.176</v>
      </c>
      <c r="L29">
        <f>0.4*B29+4.376</f>
        <v>14.932000000000002</v>
      </c>
      <c r="M29">
        <f>0.1574*B29+1.472</f>
        <v>5.6257859999999997</v>
      </c>
      <c r="N29" s="2">
        <f>0.157*B29-2.98</f>
        <v>1.16323</v>
      </c>
      <c r="O29">
        <f>0.78*B29+0.09</f>
        <v>20.674200000000003</v>
      </c>
      <c r="P29">
        <f>0.39*B29-5.43</f>
        <v>4.8621000000000016</v>
      </c>
      <c r="Q29">
        <f>0.78*B29+47.01</f>
        <v>67.594200000000001</v>
      </c>
    </row>
    <row r="30" spans="2:17">
      <c r="B30" s="1">
        <v>26.39</v>
      </c>
      <c r="C30" s="2">
        <f>0.236*B30+7.5</f>
        <v>13.72804</v>
      </c>
      <c r="D30" s="2">
        <f>0.157*B30+45.02</f>
        <v>49.163230000000006</v>
      </c>
      <c r="E30">
        <f>0.39*B30+62.6</f>
        <v>72.892099999999999</v>
      </c>
      <c r="F30">
        <f>1.18*B30+52.51</f>
        <v>83.650199999999998</v>
      </c>
      <c r="G30">
        <f>0.39*B30+27.57</f>
        <v>37.862099999999998</v>
      </c>
      <c r="H30">
        <f>1.18*B30+32.51</f>
        <v>63.650199999999998</v>
      </c>
      <c r="I30">
        <f>0.39*B30+54.57</f>
        <v>64.862099999999998</v>
      </c>
      <c r="J30">
        <f>0.15*B30+97</f>
        <v>100.9585</v>
      </c>
      <c r="K30">
        <f>0.4*B30+0.62</f>
        <v>11.176</v>
      </c>
      <c r="L30">
        <f>0.4*B30+4.376</f>
        <v>14.932000000000002</v>
      </c>
      <c r="M30">
        <f>0.1574*B30+1.472</f>
        <v>5.6257859999999997</v>
      </c>
      <c r="N30" s="2">
        <f>0.157*B30-2.98</f>
        <v>1.16323</v>
      </c>
      <c r="O30">
        <f>0.78*B30+0.09</f>
        <v>20.674200000000003</v>
      </c>
      <c r="P30">
        <f>0.39*B30-5.43</f>
        <v>4.8621000000000016</v>
      </c>
      <c r="Q30">
        <f>0.78*B30+47.01</f>
        <v>67.594200000000001</v>
      </c>
    </row>
    <row r="31" spans="2:17">
      <c r="B31" s="1">
        <v>26.39</v>
      </c>
      <c r="C31" s="2">
        <f>0.236*B31+7.5</f>
        <v>13.72804</v>
      </c>
      <c r="D31" s="2">
        <f>0.157*B31+45.02</f>
        <v>49.163230000000006</v>
      </c>
      <c r="E31">
        <f>0.39*B31+62.6</f>
        <v>72.892099999999999</v>
      </c>
      <c r="F31">
        <f>1.18*B31+52.51</f>
        <v>83.650199999999998</v>
      </c>
      <c r="G31">
        <f>0.39*B31+27.57</f>
        <v>37.862099999999998</v>
      </c>
      <c r="H31">
        <f>1.18*B31+32.51</f>
        <v>63.650199999999998</v>
      </c>
      <c r="I31">
        <f>0.39*B31+54.57</f>
        <v>64.862099999999998</v>
      </c>
      <c r="J31">
        <f>0.15*B31+97</f>
        <v>100.9585</v>
      </c>
      <c r="K31">
        <f>0.4*B31+0.62</f>
        <v>11.176</v>
      </c>
      <c r="L31">
        <f>0.4*B31+4.376</f>
        <v>14.932000000000002</v>
      </c>
      <c r="M31">
        <f>0.1574*B31+1.472</f>
        <v>5.6257859999999997</v>
      </c>
      <c r="N31" s="2">
        <f>0.157*B31-2.98</f>
        <v>1.16323</v>
      </c>
      <c r="O31">
        <f>0.78*B31+0.09</f>
        <v>20.674200000000003</v>
      </c>
      <c r="P31">
        <f>0.39*B31-5.43</f>
        <v>4.8621000000000016</v>
      </c>
      <c r="Q31">
        <f>0.78*B31+47.01</f>
        <v>67.594200000000001</v>
      </c>
    </row>
    <row r="32" spans="2:17">
      <c r="B32" s="1">
        <v>26.39</v>
      </c>
      <c r="C32" s="2">
        <f>0.236*B32+7.5</f>
        <v>13.72804</v>
      </c>
      <c r="D32" s="2">
        <f>0.157*B32+45.02</f>
        <v>49.163230000000006</v>
      </c>
      <c r="E32">
        <f>0.39*B32+62.6</f>
        <v>72.892099999999999</v>
      </c>
      <c r="F32">
        <f>1.18*B32+52.51</f>
        <v>83.650199999999998</v>
      </c>
      <c r="G32">
        <f>0.39*B32+27.57</f>
        <v>37.862099999999998</v>
      </c>
      <c r="H32">
        <f>1.18*B32+32.51</f>
        <v>63.650199999999998</v>
      </c>
      <c r="I32">
        <f>0.39*B32+54.57</f>
        <v>64.862099999999998</v>
      </c>
      <c r="J32">
        <f>0.15*B32+97</f>
        <v>100.9585</v>
      </c>
      <c r="K32">
        <f>0.4*B32+0.62</f>
        <v>11.176</v>
      </c>
      <c r="L32">
        <f>0.4*B32+4.376</f>
        <v>14.932000000000002</v>
      </c>
      <c r="M32">
        <f>0.1574*B32+1.472</f>
        <v>5.6257859999999997</v>
      </c>
      <c r="N32" s="2">
        <f>0.157*B32-2.98</f>
        <v>1.16323</v>
      </c>
      <c r="O32">
        <f>0.78*B32+0.09</f>
        <v>20.674200000000003</v>
      </c>
      <c r="P32">
        <f>0.39*B32-5.43</f>
        <v>4.8621000000000016</v>
      </c>
      <c r="Q32">
        <f>0.78*B32+47.01</f>
        <v>67.594200000000001</v>
      </c>
    </row>
    <row r="33" spans="2:17">
      <c r="B33" s="1">
        <v>26.39</v>
      </c>
      <c r="C33" s="2">
        <f>0.236*B33+7.5</f>
        <v>13.72804</v>
      </c>
      <c r="D33" s="2">
        <f>0.157*B33+45.02</f>
        <v>49.163230000000006</v>
      </c>
      <c r="E33">
        <f>0.39*B33+62.6</f>
        <v>72.892099999999999</v>
      </c>
      <c r="F33">
        <f>1.18*B33+52.51</f>
        <v>83.650199999999998</v>
      </c>
      <c r="G33">
        <f>0.39*B33+27.57</f>
        <v>37.862099999999998</v>
      </c>
      <c r="H33">
        <f>1.18*B33+32.51</f>
        <v>63.650199999999998</v>
      </c>
      <c r="I33">
        <f>0.39*B33+54.57</f>
        <v>64.862099999999998</v>
      </c>
      <c r="J33">
        <f>0.15*B33+97</f>
        <v>100.9585</v>
      </c>
      <c r="K33">
        <f>0.4*B33+0.62</f>
        <v>11.176</v>
      </c>
      <c r="L33">
        <f>0.4*B33+4.376</f>
        <v>14.932000000000002</v>
      </c>
      <c r="M33">
        <f>0.1574*B33+1.472</f>
        <v>5.6257859999999997</v>
      </c>
      <c r="N33" s="2">
        <f>0.157*B33-2.98</f>
        <v>1.16323</v>
      </c>
      <c r="O33">
        <f>0.78*B33+0.09</f>
        <v>20.674200000000003</v>
      </c>
      <c r="P33">
        <f>0.39*B33-5.43</f>
        <v>4.8621000000000016</v>
      </c>
      <c r="Q33">
        <f>0.78*B33+47.01</f>
        <v>67.594200000000001</v>
      </c>
    </row>
    <row r="34" spans="2:17">
      <c r="B34" s="1">
        <v>26.39</v>
      </c>
      <c r="C34" s="2">
        <f>0.236*B34+7.5</f>
        <v>13.72804</v>
      </c>
      <c r="D34" s="2">
        <f>0.157*B34+45.02</f>
        <v>49.163230000000006</v>
      </c>
      <c r="E34">
        <f>0.39*B34+62.6</f>
        <v>72.892099999999999</v>
      </c>
      <c r="F34">
        <f>1.18*B34+52.51</f>
        <v>83.650199999999998</v>
      </c>
      <c r="G34">
        <f>0.39*B34+27.57</f>
        <v>37.862099999999998</v>
      </c>
      <c r="H34">
        <f>1.18*B34+32.51</f>
        <v>63.650199999999998</v>
      </c>
      <c r="I34">
        <f>0.39*B34+54.57</f>
        <v>64.862099999999998</v>
      </c>
      <c r="J34">
        <f>0.15*B34+97</f>
        <v>100.9585</v>
      </c>
      <c r="K34">
        <f>0.4*B34+0.62</f>
        <v>11.176</v>
      </c>
      <c r="L34">
        <f>0.4*B34+4.376</f>
        <v>14.932000000000002</v>
      </c>
      <c r="M34">
        <f>0.1574*B34+1.472</f>
        <v>5.6257859999999997</v>
      </c>
      <c r="N34" s="2">
        <f>0.157*B34-2.98</f>
        <v>1.16323</v>
      </c>
      <c r="O34">
        <f>0.78*B34+0.09</f>
        <v>20.674200000000003</v>
      </c>
      <c r="P34">
        <f>0.39*B34-5.43</f>
        <v>4.8621000000000016</v>
      </c>
      <c r="Q34">
        <f>0.78*B34+47.01</f>
        <v>67.594200000000001</v>
      </c>
    </row>
    <row r="35" spans="2:17">
      <c r="B35" s="1">
        <v>26.39</v>
      </c>
      <c r="C35" s="2">
        <f>0.236*B35+7.5</f>
        <v>13.72804</v>
      </c>
      <c r="D35" s="2">
        <f>0.157*B35+45.02</f>
        <v>49.163230000000006</v>
      </c>
      <c r="E35">
        <f>0.39*B35+62.6</f>
        <v>72.892099999999999</v>
      </c>
      <c r="F35">
        <f>1.18*B35+52.51</f>
        <v>83.650199999999998</v>
      </c>
      <c r="G35">
        <f>0.39*B35+27.57</f>
        <v>37.862099999999998</v>
      </c>
      <c r="H35">
        <f>1.18*B35+32.51</f>
        <v>63.650199999999998</v>
      </c>
      <c r="I35">
        <f>0.39*B35+54.57</f>
        <v>64.862099999999998</v>
      </c>
      <c r="J35">
        <f>0.15*B35+97</f>
        <v>100.9585</v>
      </c>
      <c r="K35">
        <f>0.4*B35+0.62</f>
        <v>11.176</v>
      </c>
      <c r="L35">
        <f>0.4*B35+4.376</f>
        <v>14.932000000000002</v>
      </c>
      <c r="M35">
        <f>0.1574*B35+1.472</f>
        <v>5.6257859999999997</v>
      </c>
      <c r="N35" s="2">
        <f>0.157*B35-2.98</f>
        <v>1.16323</v>
      </c>
      <c r="O35">
        <f>0.78*B35+0.09</f>
        <v>20.674200000000003</v>
      </c>
      <c r="P35">
        <f>0.39*B35-5.43</f>
        <v>4.8621000000000016</v>
      </c>
      <c r="Q35">
        <f>0.78*B35+47.01</f>
        <v>67.594200000000001</v>
      </c>
    </row>
    <row r="36" spans="2:17">
      <c r="B36" s="1">
        <v>26.88</v>
      </c>
      <c r="C36" s="2">
        <f>0.236*B36+7.5</f>
        <v>13.843679999999999</v>
      </c>
      <c r="D36" s="2">
        <f>0.157*B36+45.02</f>
        <v>49.240160000000003</v>
      </c>
      <c r="E36">
        <f>0.39*B36+62.6</f>
        <v>73.083200000000005</v>
      </c>
      <c r="F36">
        <f>1.18*B36+52.51</f>
        <v>84.228399999999993</v>
      </c>
      <c r="G36">
        <f>0.39*B36+27.57</f>
        <v>38.053200000000004</v>
      </c>
      <c r="H36">
        <f>1.18*B36+32.51</f>
        <v>64.228399999999993</v>
      </c>
      <c r="I36">
        <f>0.39*B36+54.57</f>
        <v>65.053200000000004</v>
      </c>
      <c r="J36">
        <f>0.15*B36+97</f>
        <v>101.032</v>
      </c>
      <c r="K36">
        <f>0.4*B36+0.62</f>
        <v>11.372</v>
      </c>
      <c r="L36">
        <f>0.4*B36+4.376</f>
        <v>15.128</v>
      </c>
      <c r="M36">
        <f>0.1574*B36+1.472</f>
        <v>5.7029119999999995</v>
      </c>
      <c r="N36" s="2">
        <f>0.157*B36-2.98</f>
        <v>1.2401599999999999</v>
      </c>
      <c r="O36">
        <f>0.78*B36+0.09</f>
        <v>21.0564</v>
      </c>
      <c r="P36">
        <f>0.39*B36-5.43</f>
        <v>5.0532000000000004</v>
      </c>
      <c r="Q36">
        <f>0.78*B36+47.01</f>
        <v>67.976399999999998</v>
      </c>
    </row>
    <row r="37" spans="2:17">
      <c r="B37" s="1">
        <v>26.88</v>
      </c>
      <c r="C37" s="2">
        <f>0.236*B37+7.5</f>
        <v>13.843679999999999</v>
      </c>
      <c r="D37" s="2">
        <f>0.157*B37+45.02</f>
        <v>49.240160000000003</v>
      </c>
      <c r="E37">
        <f>0.39*B37+62.6</f>
        <v>73.083200000000005</v>
      </c>
      <c r="F37">
        <f>1.18*B37+52.51</f>
        <v>84.228399999999993</v>
      </c>
      <c r="G37">
        <f>0.39*B37+27.57</f>
        <v>38.053200000000004</v>
      </c>
      <c r="H37">
        <f>1.18*B37+32.51</f>
        <v>64.228399999999993</v>
      </c>
      <c r="I37">
        <f>0.39*B37+54.57</f>
        <v>65.053200000000004</v>
      </c>
      <c r="J37">
        <f>0.15*B37+97</f>
        <v>101.032</v>
      </c>
      <c r="K37">
        <f>0.4*B37+0.62</f>
        <v>11.372</v>
      </c>
      <c r="L37">
        <f>0.4*B37+4.376</f>
        <v>15.128</v>
      </c>
      <c r="M37">
        <f>0.1574*B37+1.472</f>
        <v>5.7029119999999995</v>
      </c>
      <c r="N37" s="2">
        <f>0.157*B37-2.98</f>
        <v>1.2401599999999999</v>
      </c>
      <c r="O37">
        <f>0.78*B37+0.09</f>
        <v>21.0564</v>
      </c>
      <c r="P37">
        <f>0.39*B37-5.43</f>
        <v>5.0532000000000004</v>
      </c>
      <c r="Q37">
        <f>0.78*B37+47.01</f>
        <v>67.976399999999998</v>
      </c>
    </row>
    <row r="38" spans="2:17">
      <c r="B38" s="1">
        <v>26.88</v>
      </c>
      <c r="C38" s="2">
        <f>0.236*B38+7.5</f>
        <v>13.843679999999999</v>
      </c>
      <c r="D38" s="2">
        <f>0.157*B38+45.02</f>
        <v>49.240160000000003</v>
      </c>
      <c r="E38">
        <f>0.39*B38+62.6</f>
        <v>73.083200000000005</v>
      </c>
      <c r="F38">
        <f>1.18*B38+52.51</f>
        <v>84.228399999999993</v>
      </c>
      <c r="G38">
        <f>0.39*B38+27.57</f>
        <v>38.053200000000004</v>
      </c>
      <c r="H38">
        <f>1.18*B38+32.51</f>
        <v>64.228399999999993</v>
      </c>
      <c r="I38">
        <f>0.39*B38+54.57</f>
        <v>65.053200000000004</v>
      </c>
      <c r="J38">
        <f>0.15*B38+97</f>
        <v>101.032</v>
      </c>
      <c r="K38">
        <f>0.4*B38+0.62</f>
        <v>11.372</v>
      </c>
      <c r="L38">
        <f>0.4*B38+4.376</f>
        <v>15.128</v>
      </c>
      <c r="M38">
        <f>0.1574*B38+1.472</f>
        <v>5.7029119999999995</v>
      </c>
      <c r="N38" s="2">
        <f>0.157*B38-2.98</f>
        <v>1.2401599999999999</v>
      </c>
      <c r="O38">
        <f>0.78*B38+0.09</f>
        <v>21.0564</v>
      </c>
      <c r="P38">
        <f>0.39*B38-5.43</f>
        <v>5.0532000000000004</v>
      </c>
      <c r="Q38">
        <f>0.78*B38+47.01</f>
        <v>67.976399999999998</v>
      </c>
    </row>
    <row r="39" spans="2:17">
      <c r="B39" s="1">
        <v>26.88</v>
      </c>
      <c r="C39" s="2">
        <f>0.236*B39+7.5</f>
        <v>13.843679999999999</v>
      </c>
      <c r="D39" s="2">
        <f>0.157*B39+45.02</f>
        <v>49.240160000000003</v>
      </c>
      <c r="E39">
        <f>0.39*B39+62.6</f>
        <v>73.083200000000005</v>
      </c>
      <c r="F39">
        <f>1.18*B39+52.51</f>
        <v>84.228399999999993</v>
      </c>
      <c r="G39">
        <f>0.39*B39+27.57</f>
        <v>38.053200000000004</v>
      </c>
      <c r="H39">
        <f>1.18*B39+32.51</f>
        <v>64.228399999999993</v>
      </c>
      <c r="I39">
        <f>0.39*B39+54.57</f>
        <v>65.053200000000004</v>
      </c>
      <c r="J39">
        <f>0.15*B39+97</f>
        <v>101.032</v>
      </c>
      <c r="K39">
        <f>0.4*B39+0.62</f>
        <v>11.372</v>
      </c>
      <c r="L39">
        <f>0.4*B39+4.376</f>
        <v>15.128</v>
      </c>
      <c r="M39">
        <f>0.1574*B39+1.472</f>
        <v>5.7029119999999995</v>
      </c>
      <c r="N39" s="2">
        <f>0.157*B39-2.98</f>
        <v>1.2401599999999999</v>
      </c>
      <c r="O39">
        <f>0.78*B39+0.09</f>
        <v>21.0564</v>
      </c>
      <c r="P39">
        <f>0.39*B39-5.43</f>
        <v>5.0532000000000004</v>
      </c>
      <c r="Q39">
        <f>0.78*B39+47.01</f>
        <v>67.976399999999998</v>
      </c>
    </row>
    <row r="40" spans="2:17">
      <c r="B40" s="1">
        <v>26.88</v>
      </c>
      <c r="C40" s="2">
        <f>0.236*B40+7.5</f>
        <v>13.843679999999999</v>
      </c>
      <c r="D40" s="2">
        <f>0.157*B40+45.02</f>
        <v>49.240160000000003</v>
      </c>
      <c r="E40">
        <f>0.39*B40+62.6</f>
        <v>73.083200000000005</v>
      </c>
      <c r="F40">
        <f>1.18*B40+52.51</f>
        <v>84.228399999999993</v>
      </c>
      <c r="G40">
        <f>0.39*B40+27.57</f>
        <v>38.053200000000004</v>
      </c>
      <c r="H40">
        <f>1.18*B40+32.51</f>
        <v>64.228399999999993</v>
      </c>
      <c r="I40">
        <f>0.39*B40+54.57</f>
        <v>65.053200000000004</v>
      </c>
      <c r="J40">
        <f>0.15*B40+97</f>
        <v>101.032</v>
      </c>
      <c r="K40">
        <f>0.4*B40+0.62</f>
        <v>11.372</v>
      </c>
      <c r="L40">
        <f>0.4*B40+4.376</f>
        <v>15.128</v>
      </c>
      <c r="M40">
        <f>0.1574*B40+1.472</f>
        <v>5.7029119999999995</v>
      </c>
      <c r="N40" s="2">
        <f>0.157*B40-2.98</f>
        <v>1.2401599999999999</v>
      </c>
      <c r="O40">
        <f>0.78*B40+0.09</f>
        <v>21.0564</v>
      </c>
      <c r="P40">
        <f>0.39*B40-5.43</f>
        <v>5.0532000000000004</v>
      </c>
      <c r="Q40">
        <f>0.78*B40+47.01</f>
        <v>67.976399999999998</v>
      </c>
    </row>
    <row r="41" spans="2:17">
      <c r="B41" s="1">
        <v>26.88</v>
      </c>
      <c r="C41" s="2">
        <f>0.236*B41+7.5</f>
        <v>13.843679999999999</v>
      </c>
      <c r="D41" s="2">
        <f>0.157*B41+45.02</f>
        <v>49.240160000000003</v>
      </c>
      <c r="E41">
        <f>0.39*B41+62.6</f>
        <v>73.083200000000005</v>
      </c>
      <c r="F41">
        <f>1.18*B41+52.51</f>
        <v>84.228399999999993</v>
      </c>
      <c r="G41">
        <f>0.39*B41+27.57</f>
        <v>38.053200000000004</v>
      </c>
      <c r="H41">
        <f>1.18*B41+32.51</f>
        <v>64.228399999999993</v>
      </c>
      <c r="I41">
        <f>0.39*B41+54.57</f>
        <v>65.053200000000004</v>
      </c>
      <c r="J41">
        <f>0.15*B41+97</f>
        <v>101.032</v>
      </c>
      <c r="K41">
        <f>0.4*B41+0.62</f>
        <v>11.372</v>
      </c>
      <c r="L41">
        <f>0.4*B41+4.376</f>
        <v>15.128</v>
      </c>
      <c r="M41">
        <f>0.1574*B41+1.472</f>
        <v>5.7029119999999995</v>
      </c>
      <c r="N41" s="2">
        <f>0.157*B41-2.98</f>
        <v>1.2401599999999999</v>
      </c>
      <c r="O41">
        <f>0.78*B41+0.09</f>
        <v>21.0564</v>
      </c>
      <c r="P41">
        <f>0.39*B41-5.43</f>
        <v>5.0532000000000004</v>
      </c>
      <c r="Q41">
        <f>0.78*B41+47.01</f>
        <v>67.976399999999998</v>
      </c>
    </row>
    <row r="42" spans="2:17">
      <c r="B42" s="1">
        <v>27.37</v>
      </c>
      <c r="C42" s="2">
        <f>0.236*B42+7.5</f>
        <v>13.95932</v>
      </c>
      <c r="D42" s="2">
        <f>0.157*B42+45.02</f>
        <v>49.31709</v>
      </c>
      <c r="E42">
        <f>0.39*B42+62.6</f>
        <v>73.274299999999997</v>
      </c>
      <c r="F42">
        <f>1.18*B42+52.51</f>
        <v>84.806600000000003</v>
      </c>
      <c r="G42">
        <f>0.39*B42+27.57</f>
        <v>38.244300000000003</v>
      </c>
      <c r="H42">
        <f>1.18*B42+32.51</f>
        <v>64.806600000000003</v>
      </c>
      <c r="I42">
        <f>0.39*B42+54.57</f>
        <v>65.244299999999996</v>
      </c>
      <c r="J42">
        <f>0.15*B42+97</f>
        <v>101.10550000000001</v>
      </c>
      <c r="K42">
        <f>0.4*B42+0.62</f>
        <v>11.568</v>
      </c>
      <c r="L42">
        <f>0.4*B42+4.376</f>
        <v>15.324000000000002</v>
      </c>
      <c r="M42">
        <f>0.1574*B42+1.472</f>
        <v>5.7800380000000011</v>
      </c>
      <c r="N42" s="2">
        <f>0.157*B42-2.98</f>
        <v>1.3170899999999999</v>
      </c>
      <c r="O42">
        <f>0.78*B42+0.09</f>
        <v>21.438600000000001</v>
      </c>
      <c r="P42">
        <f>0.39*B42-5.43</f>
        <v>5.2443000000000008</v>
      </c>
      <c r="Q42">
        <f>0.78*B42+47.01</f>
        <v>68.358599999999996</v>
      </c>
    </row>
    <row r="43" spans="2:17">
      <c r="B43" s="1">
        <v>27.37</v>
      </c>
      <c r="C43" s="2">
        <f>0.236*B43+7.5</f>
        <v>13.95932</v>
      </c>
      <c r="D43" s="2">
        <f>0.157*B43+45.02</f>
        <v>49.31709</v>
      </c>
      <c r="E43">
        <f>0.39*B43+62.6</f>
        <v>73.274299999999997</v>
      </c>
      <c r="F43">
        <f>1.18*B43+52.51</f>
        <v>84.806600000000003</v>
      </c>
      <c r="G43">
        <f>0.39*B43+27.57</f>
        <v>38.244300000000003</v>
      </c>
      <c r="H43">
        <f>1.18*B43+32.51</f>
        <v>64.806600000000003</v>
      </c>
      <c r="I43">
        <f>0.39*B43+54.57</f>
        <v>65.244299999999996</v>
      </c>
      <c r="J43">
        <f>0.15*B43+97</f>
        <v>101.10550000000001</v>
      </c>
      <c r="K43">
        <f>0.4*B43+0.62</f>
        <v>11.568</v>
      </c>
      <c r="L43">
        <f>0.4*B43+4.376</f>
        <v>15.324000000000002</v>
      </c>
      <c r="M43">
        <f>0.1574*B43+1.472</f>
        <v>5.7800380000000011</v>
      </c>
      <c r="N43" s="2">
        <f>0.157*B43-2.98</f>
        <v>1.3170899999999999</v>
      </c>
      <c r="O43">
        <f>0.78*B43+0.09</f>
        <v>21.438600000000001</v>
      </c>
      <c r="P43">
        <f>0.39*B43-5.43</f>
        <v>5.2443000000000008</v>
      </c>
      <c r="Q43">
        <f>0.78*B43+47.01</f>
        <v>68.358599999999996</v>
      </c>
    </row>
    <row r="44" spans="2:17">
      <c r="B44" s="1">
        <v>27.37</v>
      </c>
      <c r="C44" s="2">
        <f>0.236*B44+7.5</f>
        <v>13.95932</v>
      </c>
      <c r="D44" s="2">
        <f>0.157*B44+45.02</f>
        <v>49.31709</v>
      </c>
      <c r="E44">
        <f>0.39*B44+62.6</f>
        <v>73.274299999999997</v>
      </c>
      <c r="F44">
        <f>1.18*B44+52.51</f>
        <v>84.806600000000003</v>
      </c>
      <c r="G44">
        <f>0.39*B44+27.57</f>
        <v>38.244300000000003</v>
      </c>
      <c r="H44">
        <f>1.18*B44+32.51</f>
        <v>64.806600000000003</v>
      </c>
      <c r="I44">
        <f>0.39*B44+54.57</f>
        <v>65.244299999999996</v>
      </c>
      <c r="J44">
        <f>0.15*B44+97</f>
        <v>101.10550000000001</v>
      </c>
      <c r="K44">
        <f>0.4*B44+0.62</f>
        <v>11.568</v>
      </c>
      <c r="L44">
        <f>0.4*B44+4.376</f>
        <v>15.324000000000002</v>
      </c>
      <c r="M44">
        <f>0.1574*B44+1.472</f>
        <v>5.7800380000000011</v>
      </c>
      <c r="N44" s="2">
        <f>0.157*B44-2.98</f>
        <v>1.3170899999999999</v>
      </c>
      <c r="O44">
        <f>0.78*B44+0.09</f>
        <v>21.438600000000001</v>
      </c>
      <c r="P44">
        <f>0.39*B44-5.43</f>
        <v>5.2443000000000008</v>
      </c>
      <c r="Q44">
        <f>0.78*B44+47.01</f>
        <v>68.358599999999996</v>
      </c>
    </row>
    <row r="45" spans="2:17">
      <c r="B45" s="1">
        <v>27.37</v>
      </c>
      <c r="C45" s="2">
        <f>0.236*B45+7.5</f>
        <v>13.95932</v>
      </c>
      <c r="D45" s="2">
        <f>0.157*B45+45.02</f>
        <v>49.31709</v>
      </c>
      <c r="E45">
        <f>0.39*B45+62.6</f>
        <v>73.274299999999997</v>
      </c>
      <c r="F45">
        <f>1.18*B45+52.51</f>
        <v>84.806600000000003</v>
      </c>
      <c r="G45">
        <f>0.39*B45+27.57</f>
        <v>38.244300000000003</v>
      </c>
      <c r="H45">
        <f>1.18*B45+32.51</f>
        <v>64.806600000000003</v>
      </c>
      <c r="I45">
        <f>0.39*B45+54.57</f>
        <v>65.244299999999996</v>
      </c>
      <c r="J45">
        <f>0.15*B45+97</f>
        <v>101.10550000000001</v>
      </c>
      <c r="K45">
        <f>0.4*B45+0.62</f>
        <v>11.568</v>
      </c>
      <c r="L45">
        <f>0.4*B45+4.376</f>
        <v>15.324000000000002</v>
      </c>
      <c r="M45">
        <f>0.1574*B45+1.472</f>
        <v>5.7800380000000011</v>
      </c>
      <c r="N45" s="2">
        <f>0.157*B45-2.98</f>
        <v>1.3170899999999999</v>
      </c>
      <c r="O45">
        <f>0.78*B45+0.09</f>
        <v>21.438600000000001</v>
      </c>
      <c r="P45">
        <f>0.39*B45-5.43</f>
        <v>5.2443000000000008</v>
      </c>
      <c r="Q45">
        <f>0.78*B45+47.01</f>
        <v>68.358599999999996</v>
      </c>
    </row>
    <row r="46" spans="2:17">
      <c r="B46" s="1">
        <v>27.37</v>
      </c>
      <c r="C46" s="2">
        <f>0.236*B46+7.5</f>
        <v>13.95932</v>
      </c>
      <c r="D46" s="2">
        <f>0.157*B46+45.02</f>
        <v>49.31709</v>
      </c>
      <c r="E46">
        <f>0.39*B46+62.6</f>
        <v>73.274299999999997</v>
      </c>
      <c r="F46">
        <f>1.18*B46+52.51</f>
        <v>84.806600000000003</v>
      </c>
      <c r="G46">
        <f>0.39*B46+27.57</f>
        <v>38.244300000000003</v>
      </c>
      <c r="H46">
        <f>1.18*B46+32.51</f>
        <v>64.806600000000003</v>
      </c>
      <c r="I46">
        <f>0.39*B46+54.57</f>
        <v>65.244299999999996</v>
      </c>
      <c r="J46">
        <f>0.15*B46+97</f>
        <v>101.10550000000001</v>
      </c>
      <c r="K46">
        <f>0.4*B46+0.62</f>
        <v>11.568</v>
      </c>
      <c r="L46">
        <f>0.4*B46+4.376</f>
        <v>15.324000000000002</v>
      </c>
      <c r="M46">
        <f>0.1574*B46+1.472</f>
        <v>5.7800380000000011</v>
      </c>
      <c r="N46" s="2">
        <f>0.157*B46-2.98</f>
        <v>1.3170899999999999</v>
      </c>
      <c r="O46">
        <f>0.78*B46+0.09</f>
        <v>21.438600000000001</v>
      </c>
      <c r="P46">
        <f>0.39*B46-5.43</f>
        <v>5.2443000000000008</v>
      </c>
      <c r="Q46">
        <f>0.78*B46+47.01</f>
        <v>68.358599999999996</v>
      </c>
    </row>
    <row r="47" spans="2:17">
      <c r="B47" s="1">
        <v>27.37</v>
      </c>
      <c r="C47" s="2">
        <f>0.236*B47+7.5</f>
        <v>13.95932</v>
      </c>
      <c r="D47" s="2">
        <f>0.157*B47+45.02</f>
        <v>49.31709</v>
      </c>
      <c r="E47">
        <f>0.39*B47+62.6</f>
        <v>73.274299999999997</v>
      </c>
      <c r="F47">
        <f>1.18*B47+52.51</f>
        <v>84.806600000000003</v>
      </c>
      <c r="G47">
        <f>0.39*B47+27.57</f>
        <v>38.244300000000003</v>
      </c>
      <c r="H47">
        <f>1.18*B47+32.51</f>
        <v>64.806600000000003</v>
      </c>
      <c r="I47">
        <f>0.39*B47+54.57</f>
        <v>65.244299999999996</v>
      </c>
      <c r="J47">
        <f>0.15*B47+97</f>
        <v>101.10550000000001</v>
      </c>
      <c r="K47">
        <f>0.4*B47+0.62</f>
        <v>11.568</v>
      </c>
      <c r="L47">
        <f>0.4*B47+4.376</f>
        <v>15.324000000000002</v>
      </c>
      <c r="M47">
        <f>0.1574*B47+1.472</f>
        <v>5.7800380000000011</v>
      </c>
      <c r="N47" s="2">
        <f>0.157*B47-2.98</f>
        <v>1.3170899999999999</v>
      </c>
      <c r="O47">
        <f>0.78*B47+0.09</f>
        <v>21.438600000000001</v>
      </c>
      <c r="P47">
        <f>0.39*B47-5.43</f>
        <v>5.2443000000000008</v>
      </c>
      <c r="Q47">
        <f>0.78*B47+47.01</f>
        <v>68.358599999999996</v>
      </c>
    </row>
    <row r="48" spans="2:17">
      <c r="B48" s="1">
        <v>27.37</v>
      </c>
      <c r="C48" s="2">
        <f>0.236*B48+7.5</f>
        <v>13.95932</v>
      </c>
      <c r="D48" s="2">
        <f>0.157*B48+45.02</f>
        <v>49.31709</v>
      </c>
      <c r="E48">
        <f>0.39*B48+62.6</f>
        <v>73.274299999999997</v>
      </c>
      <c r="F48">
        <f>1.18*B48+52.51</f>
        <v>84.806600000000003</v>
      </c>
      <c r="G48">
        <f>0.39*B48+27.57</f>
        <v>38.244300000000003</v>
      </c>
      <c r="H48">
        <f>1.18*B48+32.51</f>
        <v>64.806600000000003</v>
      </c>
      <c r="I48">
        <f>0.39*B48+54.57</f>
        <v>65.244299999999996</v>
      </c>
      <c r="J48">
        <f>0.15*B48+97</f>
        <v>101.10550000000001</v>
      </c>
      <c r="K48">
        <f>0.4*B48+0.62</f>
        <v>11.568</v>
      </c>
      <c r="L48">
        <f>0.4*B48+4.376</f>
        <v>15.324000000000002</v>
      </c>
      <c r="M48">
        <f>0.1574*B48+1.472</f>
        <v>5.7800380000000011</v>
      </c>
      <c r="N48" s="2">
        <f>0.157*B48-2.98</f>
        <v>1.3170899999999999</v>
      </c>
      <c r="O48">
        <f>0.78*B48+0.09</f>
        <v>21.438600000000001</v>
      </c>
      <c r="P48">
        <f>0.39*B48-5.43</f>
        <v>5.2443000000000008</v>
      </c>
      <c r="Q48">
        <f>0.78*B48+47.01</f>
        <v>68.358599999999996</v>
      </c>
    </row>
    <row r="49" spans="2:17">
      <c r="B49" s="1">
        <v>27.37</v>
      </c>
      <c r="C49" s="2">
        <f>0.236*B49+7.5</f>
        <v>13.95932</v>
      </c>
      <c r="D49" s="2">
        <f>0.157*B49+45.02</f>
        <v>49.31709</v>
      </c>
      <c r="E49">
        <f>0.39*B49+62.6</f>
        <v>73.274299999999997</v>
      </c>
      <c r="F49">
        <f>1.18*B49+52.51</f>
        <v>84.806600000000003</v>
      </c>
      <c r="G49">
        <f>0.39*B49+27.57</f>
        <v>38.244300000000003</v>
      </c>
      <c r="H49">
        <f>1.18*B49+32.51</f>
        <v>64.806600000000003</v>
      </c>
      <c r="I49">
        <f>0.39*B49+54.57</f>
        <v>65.244299999999996</v>
      </c>
      <c r="J49">
        <f>0.15*B49+97</f>
        <v>101.10550000000001</v>
      </c>
      <c r="K49">
        <f>0.4*B49+0.62</f>
        <v>11.568</v>
      </c>
      <c r="L49">
        <f>0.4*B49+4.376</f>
        <v>15.324000000000002</v>
      </c>
      <c r="M49">
        <f>0.1574*B49+1.472</f>
        <v>5.7800380000000011</v>
      </c>
      <c r="N49" s="2">
        <f>0.157*B49-2.98</f>
        <v>1.3170899999999999</v>
      </c>
      <c r="O49">
        <f>0.78*B49+0.09</f>
        <v>21.438600000000001</v>
      </c>
      <c r="P49">
        <f>0.39*B49-5.43</f>
        <v>5.2443000000000008</v>
      </c>
      <c r="Q49">
        <f>0.78*B49+47.01</f>
        <v>68.358599999999996</v>
      </c>
    </row>
    <row r="50" spans="2:17">
      <c r="B50" s="1">
        <v>27.37</v>
      </c>
      <c r="C50" s="2">
        <f>0.236*B50+7.5</f>
        <v>13.95932</v>
      </c>
      <c r="D50" s="2">
        <f>0.157*B50+45.02</f>
        <v>49.31709</v>
      </c>
      <c r="E50">
        <f>0.39*B50+62.6</f>
        <v>73.274299999999997</v>
      </c>
      <c r="F50">
        <f>1.18*B50+52.51</f>
        <v>84.806600000000003</v>
      </c>
      <c r="G50">
        <f>0.39*B50+27.57</f>
        <v>38.244300000000003</v>
      </c>
      <c r="H50">
        <f>1.18*B50+32.51</f>
        <v>64.806600000000003</v>
      </c>
      <c r="I50">
        <f>0.39*B50+54.57</f>
        <v>65.244299999999996</v>
      </c>
      <c r="J50">
        <f>0.15*B50+97</f>
        <v>101.10550000000001</v>
      </c>
      <c r="K50">
        <f>0.4*B50+0.62</f>
        <v>11.568</v>
      </c>
      <c r="L50">
        <f>0.4*B50+4.376</f>
        <v>15.324000000000002</v>
      </c>
      <c r="M50">
        <f>0.1574*B50+1.472</f>
        <v>5.7800380000000011</v>
      </c>
      <c r="N50" s="2">
        <f>0.157*B50-2.98</f>
        <v>1.3170899999999999</v>
      </c>
      <c r="O50">
        <f>0.78*B50+0.09</f>
        <v>21.438600000000001</v>
      </c>
      <c r="P50">
        <f>0.39*B50-5.43</f>
        <v>5.2443000000000008</v>
      </c>
      <c r="Q50">
        <f>0.78*B50+47.01</f>
        <v>68.358599999999996</v>
      </c>
    </row>
    <row r="51" spans="2:17">
      <c r="B51" s="1">
        <v>27.37</v>
      </c>
      <c r="C51" s="2">
        <f>0.236*B51+7.5</f>
        <v>13.95932</v>
      </c>
      <c r="D51" s="2">
        <f>0.157*B51+45.02</f>
        <v>49.31709</v>
      </c>
      <c r="E51">
        <f>0.39*B51+62.6</f>
        <v>73.274299999999997</v>
      </c>
      <c r="F51">
        <f>1.18*B51+52.51</f>
        <v>84.806600000000003</v>
      </c>
      <c r="G51">
        <f>0.39*B51+27.57</f>
        <v>38.244300000000003</v>
      </c>
      <c r="H51">
        <f>1.18*B51+32.51</f>
        <v>64.806600000000003</v>
      </c>
      <c r="I51">
        <f>0.39*B51+54.57</f>
        <v>65.244299999999996</v>
      </c>
      <c r="J51">
        <f>0.15*B51+97</f>
        <v>101.10550000000001</v>
      </c>
      <c r="K51">
        <f>0.4*B51+0.62</f>
        <v>11.568</v>
      </c>
      <c r="L51">
        <f>0.4*B51+4.376</f>
        <v>15.324000000000002</v>
      </c>
      <c r="M51">
        <f>0.1574*B51+1.472</f>
        <v>5.7800380000000011</v>
      </c>
      <c r="N51" s="2">
        <f>0.157*B51-2.98</f>
        <v>1.3170899999999999</v>
      </c>
      <c r="O51">
        <f>0.78*B51+0.09</f>
        <v>21.438600000000001</v>
      </c>
      <c r="P51">
        <f>0.39*B51-5.43</f>
        <v>5.2443000000000008</v>
      </c>
      <c r="Q51">
        <f>0.78*B51+47.01</f>
        <v>68.358599999999996</v>
      </c>
    </row>
    <row r="52" spans="2:17">
      <c r="B52" s="1">
        <v>27.37</v>
      </c>
      <c r="C52" s="2">
        <f>0.236*B52+7.5</f>
        <v>13.95932</v>
      </c>
      <c r="D52" s="2">
        <f>0.157*B52+45.02</f>
        <v>49.31709</v>
      </c>
      <c r="E52">
        <f>0.39*B52+62.6</f>
        <v>73.274299999999997</v>
      </c>
      <c r="F52">
        <f>1.18*B52+52.51</f>
        <v>84.806600000000003</v>
      </c>
      <c r="G52">
        <f>0.39*B52+27.57</f>
        <v>38.244300000000003</v>
      </c>
      <c r="H52">
        <f>1.18*B52+32.51</f>
        <v>64.806600000000003</v>
      </c>
      <c r="I52">
        <f>0.39*B52+54.57</f>
        <v>65.244299999999996</v>
      </c>
      <c r="J52">
        <f>0.15*B52+97</f>
        <v>101.10550000000001</v>
      </c>
      <c r="K52">
        <f>0.4*B52+0.62</f>
        <v>11.568</v>
      </c>
      <c r="L52">
        <f>0.4*B52+4.376</f>
        <v>15.324000000000002</v>
      </c>
      <c r="M52">
        <f>0.1574*B52+1.472</f>
        <v>5.7800380000000011</v>
      </c>
      <c r="N52" s="2">
        <f>0.157*B52-2.98</f>
        <v>1.3170899999999999</v>
      </c>
      <c r="O52">
        <f>0.78*B52+0.09</f>
        <v>21.438600000000001</v>
      </c>
      <c r="P52">
        <f>0.39*B52-5.43</f>
        <v>5.2443000000000008</v>
      </c>
      <c r="Q52">
        <f>0.78*B52+47.01</f>
        <v>68.358599999999996</v>
      </c>
    </row>
    <row r="53" spans="2:17">
      <c r="B53" s="1">
        <v>27.37</v>
      </c>
      <c r="C53" s="2">
        <f>0.236*B53+7.5</f>
        <v>13.95932</v>
      </c>
      <c r="D53" s="2">
        <f>0.157*B53+45.02</f>
        <v>49.31709</v>
      </c>
      <c r="E53">
        <f>0.39*B53+62.6</f>
        <v>73.274299999999997</v>
      </c>
      <c r="F53">
        <f>1.18*B53+52.51</f>
        <v>84.806600000000003</v>
      </c>
      <c r="G53">
        <f>0.39*B53+27.57</f>
        <v>38.244300000000003</v>
      </c>
      <c r="H53">
        <f>1.18*B53+32.51</f>
        <v>64.806600000000003</v>
      </c>
      <c r="I53">
        <f>0.39*B53+54.57</f>
        <v>65.244299999999996</v>
      </c>
      <c r="J53">
        <f>0.15*B53+97</f>
        <v>101.10550000000001</v>
      </c>
      <c r="K53">
        <f>0.4*B53+0.62</f>
        <v>11.568</v>
      </c>
      <c r="L53">
        <f>0.4*B53+4.376</f>
        <v>15.324000000000002</v>
      </c>
      <c r="M53">
        <f>0.1574*B53+1.472</f>
        <v>5.7800380000000011</v>
      </c>
      <c r="N53" s="2">
        <f>0.157*B53-2.98</f>
        <v>1.3170899999999999</v>
      </c>
      <c r="O53">
        <f>0.78*B53+0.09</f>
        <v>21.438600000000001</v>
      </c>
      <c r="P53">
        <f>0.39*B53-5.43</f>
        <v>5.2443000000000008</v>
      </c>
      <c r="Q53">
        <f>0.78*B53+47.01</f>
        <v>68.358599999999996</v>
      </c>
    </row>
    <row r="54" spans="2:17">
      <c r="B54" s="1">
        <v>27.86</v>
      </c>
      <c r="C54" s="2">
        <f>0.236*B54+7.5</f>
        <v>14.074960000000001</v>
      </c>
      <c r="D54" s="2">
        <f>0.157*B54+45.02</f>
        <v>49.394020000000005</v>
      </c>
      <c r="E54">
        <f>0.39*B54+62.6</f>
        <v>73.465400000000002</v>
      </c>
      <c r="F54">
        <f>1.18*B54+52.51</f>
        <v>85.384799999999998</v>
      </c>
      <c r="G54">
        <f>0.39*B54+27.57</f>
        <v>38.435400000000001</v>
      </c>
      <c r="H54">
        <f>1.18*B54+32.51</f>
        <v>65.384799999999998</v>
      </c>
      <c r="I54">
        <f>0.39*B54+54.57</f>
        <v>65.435400000000001</v>
      </c>
      <c r="J54">
        <f>0.15*B54+97</f>
        <v>101.179</v>
      </c>
      <c r="K54">
        <f>0.4*B54+0.62</f>
        <v>11.763999999999999</v>
      </c>
      <c r="L54">
        <f>0.4*B54+4.376</f>
        <v>15.52</v>
      </c>
      <c r="M54">
        <f>0.1574*B54+1.472</f>
        <v>5.8571640000000009</v>
      </c>
      <c r="N54" s="2">
        <f>0.157*B54-2.98</f>
        <v>1.3940199999999998</v>
      </c>
      <c r="O54">
        <f>0.78*B54+0.09</f>
        <v>21.820799999999998</v>
      </c>
      <c r="P54">
        <f>0.39*B54-5.43</f>
        <v>5.4353999999999996</v>
      </c>
      <c r="Q54">
        <f>0.78*B54+47.01</f>
        <v>68.740799999999993</v>
      </c>
    </row>
    <row r="55" spans="2:17">
      <c r="B55" s="1">
        <v>27.86</v>
      </c>
      <c r="C55" s="2">
        <f>0.236*B55+7.5</f>
        <v>14.074960000000001</v>
      </c>
      <c r="D55" s="2">
        <f>0.157*B55+45.02</f>
        <v>49.394020000000005</v>
      </c>
      <c r="E55">
        <f>0.39*B55+62.6</f>
        <v>73.465400000000002</v>
      </c>
      <c r="F55">
        <f>1.18*B55+52.51</f>
        <v>85.384799999999998</v>
      </c>
      <c r="G55">
        <f>0.39*B55+27.57</f>
        <v>38.435400000000001</v>
      </c>
      <c r="H55">
        <f>1.18*B55+32.51</f>
        <v>65.384799999999998</v>
      </c>
      <c r="I55">
        <f>0.39*B55+54.57</f>
        <v>65.435400000000001</v>
      </c>
      <c r="J55">
        <f>0.15*B55+97</f>
        <v>101.179</v>
      </c>
      <c r="K55">
        <f>0.4*B55+0.62</f>
        <v>11.763999999999999</v>
      </c>
      <c r="L55">
        <f>0.4*B55+4.376</f>
        <v>15.52</v>
      </c>
      <c r="M55">
        <f>0.1574*B55+1.472</f>
        <v>5.8571640000000009</v>
      </c>
      <c r="N55" s="2">
        <f>0.157*B55-2.98</f>
        <v>1.3940199999999998</v>
      </c>
      <c r="O55">
        <f>0.78*B55+0.09</f>
        <v>21.820799999999998</v>
      </c>
      <c r="P55">
        <f>0.39*B55-5.43</f>
        <v>5.4353999999999996</v>
      </c>
      <c r="Q55">
        <f>0.78*B55+47.01</f>
        <v>68.740799999999993</v>
      </c>
    </row>
    <row r="56" spans="2:17">
      <c r="B56" s="1">
        <v>27.86</v>
      </c>
      <c r="C56" s="2">
        <f>0.236*B56+7.5</f>
        <v>14.074960000000001</v>
      </c>
      <c r="D56" s="2">
        <f>0.157*B56+45.02</f>
        <v>49.394020000000005</v>
      </c>
      <c r="E56">
        <f>0.39*B56+62.6</f>
        <v>73.465400000000002</v>
      </c>
      <c r="F56">
        <f>1.18*B56+52.51</f>
        <v>85.384799999999998</v>
      </c>
      <c r="G56">
        <f>0.39*B56+27.57</f>
        <v>38.435400000000001</v>
      </c>
      <c r="H56">
        <f>1.18*B56+32.51</f>
        <v>65.384799999999998</v>
      </c>
      <c r="I56">
        <f>0.39*B56+54.57</f>
        <v>65.435400000000001</v>
      </c>
      <c r="J56">
        <f>0.15*B56+97</f>
        <v>101.179</v>
      </c>
      <c r="K56">
        <f>0.4*B56+0.62</f>
        <v>11.763999999999999</v>
      </c>
      <c r="L56">
        <f>0.4*B56+4.376</f>
        <v>15.52</v>
      </c>
      <c r="M56">
        <f>0.1574*B56+1.472</f>
        <v>5.8571640000000009</v>
      </c>
      <c r="N56" s="2">
        <f>0.157*B56-2.98</f>
        <v>1.3940199999999998</v>
      </c>
      <c r="O56">
        <f>0.78*B56+0.09</f>
        <v>21.820799999999998</v>
      </c>
      <c r="P56">
        <f>0.39*B56-5.43</f>
        <v>5.4353999999999996</v>
      </c>
      <c r="Q56">
        <f>0.78*B56+47.01</f>
        <v>68.740799999999993</v>
      </c>
    </row>
    <row r="57" spans="2:17">
      <c r="B57" s="1">
        <v>27.86</v>
      </c>
      <c r="C57" s="2">
        <f>0.236*B57+7.5</f>
        <v>14.074960000000001</v>
      </c>
      <c r="D57" s="2">
        <f>0.157*B57+45.02</f>
        <v>49.394020000000005</v>
      </c>
      <c r="E57">
        <f>0.39*B57+62.6</f>
        <v>73.465400000000002</v>
      </c>
      <c r="F57">
        <f>1.18*B57+52.51</f>
        <v>85.384799999999998</v>
      </c>
      <c r="G57">
        <f>0.39*B57+27.57</f>
        <v>38.435400000000001</v>
      </c>
      <c r="H57">
        <f>1.18*B57+32.51</f>
        <v>65.384799999999998</v>
      </c>
      <c r="I57">
        <f>0.39*B57+54.57</f>
        <v>65.435400000000001</v>
      </c>
      <c r="J57">
        <f>0.15*B57+97</f>
        <v>101.179</v>
      </c>
      <c r="K57">
        <f>0.4*B57+0.62</f>
        <v>11.763999999999999</v>
      </c>
      <c r="L57">
        <f>0.4*B57+4.376</f>
        <v>15.52</v>
      </c>
      <c r="M57">
        <f>0.1574*B57+1.472</f>
        <v>5.8571640000000009</v>
      </c>
      <c r="N57" s="2">
        <f>0.157*B57-2.98</f>
        <v>1.3940199999999998</v>
      </c>
      <c r="O57">
        <f>0.78*B57+0.09</f>
        <v>21.820799999999998</v>
      </c>
      <c r="P57">
        <f>0.39*B57-5.43</f>
        <v>5.4353999999999996</v>
      </c>
      <c r="Q57">
        <f>0.78*B57+47.01</f>
        <v>68.740799999999993</v>
      </c>
    </row>
    <row r="58" spans="2:17">
      <c r="B58" s="1">
        <v>27.86</v>
      </c>
      <c r="C58" s="2">
        <f>0.236*B58+7.5</f>
        <v>14.074960000000001</v>
      </c>
      <c r="D58" s="2">
        <f>0.157*B58+45.02</f>
        <v>49.394020000000005</v>
      </c>
      <c r="E58">
        <f>0.39*B58+62.6</f>
        <v>73.465400000000002</v>
      </c>
      <c r="F58">
        <f>1.18*B58+52.51</f>
        <v>85.384799999999998</v>
      </c>
      <c r="G58">
        <f>0.39*B58+27.57</f>
        <v>38.435400000000001</v>
      </c>
      <c r="H58">
        <f>1.18*B58+32.51</f>
        <v>65.384799999999998</v>
      </c>
      <c r="I58">
        <f>0.39*B58+54.57</f>
        <v>65.435400000000001</v>
      </c>
      <c r="J58">
        <f>0.15*B58+97</f>
        <v>101.179</v>
      </c>
      <c r="K58">
        <f>0.4*B58+0.62</f>
        <v>11.763999999999999</v>
      </c>
      <c r="L58">
        <f>0.4*B58+4.376</f>
        <v>15.52</v>
      </c>
      <c r="M58">
        <f>0.1574*B58+1.472</f>
        <v>5.8571640000000009</v>
      </c>
      <c r="N58" s="2">
        <f>0.157*B58-2.98</f>
        <v>1.3940199999999998</v>
      </c>
      <c r="O58">
        <f>0.78*B58+0.09</f>
        <v>21.820799999999998</v>
      </c>
      <c r="P58">
        <f>0.39*B58-5.43</f>
        <v>5.4353999999999996</v>
      </c>
      <c r="Q58">
        <f>0.78*B58+47.01</f>
        <v>68.740799999999993</v>
      </c>
    </row>
    <row r="59" spans="2:17">
      <c r="B59" s="1">
        <v>27.86</v>
      </c>
      <c r="C59" s="2">
        <f>0.236*B59+7.5</f>
        <v>14.074960000000001</v>
      </c>
      <c r="D59" s="2">
        <f>0.157*B59+45.02</f>
        <v>49.394020000000005</v>
      </c>
      <c r="E59">
        <f>0.39*B59+62.6</f>
        <v>73.465400000000002</v>
      </c>
      <c r="F59">
        <f>1.18*B59+52.51</f>
        <v>85.384799999999998</v>
      </c>
      <c r="G59">
        <f>0.39*B59+27.57</f>
        <v>38.435400000000001</v>
      </c>
      <c r="H59">
        <f>1.18*B59+32.51</f>
        <v>65.384799999999998</v>
      </c>
      <c r="I59">
        <f>0.39*B59+54.57</f>
        <v>65.435400000000001</v>
      </c>
      <c r="J59">
        <f>0.15*B59+97</f>
        <v>101.179</v>
      </c>
      <c r="K59">
        <f>0.4*B59+0.62</f>
        <v>11.763999999999999</v>
      </c>
      <c r="L59">
        <f>0.4*B59+4.376</f>
        <v>15.52</v>
      </c>
      <c r="M59">
        <f>0.1574*B59+1.472</f>
        <v>5.8571640000000009</v>
      </c>
      <c r="N59" s="2">
        <f>0.157*B59-2.98</f>
        <v>1.3940199999999998</v>
      </c>
      <c r="O59">
        <f>0.78*B59+0.09</f>
        <v>21.820799999999998</v>
      </c>
      <c r="P59">
        <f>0.39*B59-5.43</f>
        <v>5.4353999999999996</v>
      </c>
      <c r="Q59">
        <f>0.78*B59+47.01</f>
        <v>68.740799999999993</v>
      </c>
    </row>
    <row r="60" spans="2:17">
      <c r="B60" s="1">
        <v>27.86</v>
      </c>
      <c r="C60" s="2">
        <f>0.236*B60+7.5</f>
        <v>14.074960000000001</v>
      </c>
      <c r="D60" s="2">
        <f>0.157*B60+45.02</f>
        <v>49.394020000000005</v>
      </c>
      <c r="E60">
        <f>0.39*B60+62.6</f>
        <v>73.465400000000002</v>
      </c>
      <c r="F60">
        <f>1.18*B60+52.51</f>
        <v>85.384799999999998</v>
      </c>
      <c r="G60">
        <f>0.39*B60+27.57</f>
        <v>38.435400000000001</v>
      </c>
      <c r="H60">
        <f>1.18*B60+32.51</f>
        <v>65.384799999999998</v>
      </c>
      <c r="I60">
        <f>0.39*B60+54.57</f>
        <v>65.435400000000001</v>
      </c>
      <c r="J60">
        <f>0.15*B60+97</f>
        <v>101.179</v>
      </c>
      <c r="K60">
        <f>0.4*B60+0.62</f>
        <v>11.763999999999999</v>
      </c>
      <c r="L60">
        <f>0.4*B60+4.376</f>
        <v>15.52</v>
      </c>
      <c r="M60">
        <f>0.1574*B60+1.472</f>
        <v>5.8571640000000009</v>
      </c>
      <c r="N60" s="2">
        <f>0.157*B60-2.98</f>
        <v>1.3940199999999998</v>
      </c>
      <c r="O60">
        <f>0.78*B60+0.09</f>
        <v>21.820799999999998</v>
      </c>
      <c r="P60">
        <f>0.39*B60-5.43</f>
        <v>5.4353999999999996</v>
      </c>
      <c r="Q60">
        <f>0.78*B60+47.01</f>
        <v>68.740799999999993</v>
      </c>
    </row>
    <row r="61" spans="2:17">
      <c r="B61" s="1">
        <v>27.86</v>
      </c>
      <c r="C61" s="2">
        <f>0.236*B61+7.5</f>
        <v>14.074960000000001</v>
      </c>
      <c r="D61" s="2">
        <f>0.157*B61+45.02</f>
        <v>49.394020000000005</v>
      </c>
      <c r="E61">
        <f>0.39*B61+62.6</f>
        <v>73.465400000000002</v>
      </c>
      <c r="F61">
        <f>1.18*B61+52.51</f>
        <v>85.384799999999998</v>
      </c>
      <c r="G61">
        <f>0.39*B61+27.57</f>
        <v>38.435400000000001</v>
      </c>
      <c r="H61">
        <f>1.18*B61+32.51</f>
        <v>65.384799999999998</v>
      </c>
      <c r="I61">
        <f>0.39*B61+54.57</f>
        <v>65.435400000000001</v>
      </c>
      <c r="J61">
        <f>0.15*B61+97</f>
        <v>101.179</v>
      </c>
      <c r="K61">
        <f>0.4*B61+0.62</f>
        <v>11.763999999999999</v>
      </c>
      <c r="L61">
        <f>0.4*B61+4.376</f>
        <v>15.52</v>
      </c>
      <c r="M61">
        <f>0.1574*B61+1.472</f>
        <v>5.8571640000000009</v>
      </c>
      <c r="N61" s="2">
        <f>0.157*B61-2.98</f>
        <v>1.3940199999999998</v>
      </c>
      <c r="O61">
        <f>0.78*B61+0.09</f>
        <v>21.820799999999998</v>
      </c>
      <c r="P61">
        <f>0.39*B61-5.43</f>
        <v>5.4353999999999996</v>
      </c>
      <c r="Q61">
        <f>0.78*B61+47.01</f>
        <v>68.740799999999993</v>
      </c>
    </row>
    <row r="62" spans="2:17">
      <c r="B62" s="1">
        <v>27.86</v>
      </c>
      <c r="C62" s="2">
        <f>0.236*B62+7.5</f>
        <v>14.074960000000001</v>
      </c>
      <c r="D62" s="2">
        <f>0.157*B62+45.02</f>
        <v>49.394020000000005</v>
      </c>
      <c r="E62">
        <f>0.39*B62+62.6</f>
        <v>73.465400000000002</v>
      </c>
      <c r="F62">
        <f>1.18*B62+52.51</f>
        <v>85.384799999999998</v>
      </c>
      <c r="G62">
        <f>0.39*B62+27.57</f>
        <v>38.435400000000001</v>
      </c>
      <c r="H62">
        <f>1.18*B62+32.51</f>
        <v>65.384799999999998</v>
      </c>
      <c r="I62">
        <f>0.39*B62+54.57</f>
        <v>65.435400000000001</v>
      </c>
      <c r="J62">
        <f>0.15*B62+97</f>
        <v>101.179</v>
      </c>
      <c r="K62">
        <f>0.4*B62+0.62</f>
        <v>11.763999999999999</v>
      </c>
      <c r="L62">
        <f>0.4*B62+4.376</f>
        <v>15.52</v>
      </c>
      <c r="M62">
        <f>0.1574*B62+1.472</f>
        <v>5.8571640000000009</v>
      </c>
      <c r="N62" s="2">
        <f>0.157*B62-2.98</f>
        <v>1.3940199999999998</v>
      </c>
      <c r="O62">
        <f>0.78*B62+0.09</f>
        <v>21.820799999999998</v>
      </c>
      <c r="P62">
        <f>0.39*B62-5.43</f>
        <v>5.4353999999999996</v>
      </c>
      <c r="Q62">
        <f>0.78*B62+47.01</f>
        <v>68.740799999999993</v>
      </c>
    </row>
    <row r="63" spans="2:17">
      <c r="B63" s="1">
        <v>27.86</v>
      </c>
      <c r="C63" s="2">
        <f>0.236*B63+7.5</f>
        <v>14.074960000000001</v>
      </c>
      <c r="D63" s="2">
        <f>0.157*B63+45.02</f>
        <v>49.394020000000005</v>
      </c>
      <c r="E63">
        <f>0.39*B63+62.6</f>
        <v>73.465400000000002</v>
      </c>
      <c r="F63">
        <f>1.18*B63+52.51</f>
        <v>85.384799999999998</v>
      </c>
      <c r="G63">
        <f>0.39*B63+27.57</f>
        <v>38.435400000000001</v>
      </c>
      <c r="H63">
        <f>1.18*B63+32.51</f>
        <v>65.384799999999998</v>
      </c>
      <c r="I63">
        <f>0.39*B63+54.57</f>
        <v>65.435400000000001</v>
      </c>
      <c r="J63">
        <f>0.15*B63+97</f>
        <v>101.179</v>
      </c>
      <c r="K63">
        <f>0.4*B63+0.62</f>
        <v>11.763999999999999</v>
      </c>
      <c r="L63">
        <f>0.4*B63+4.376</f>
        <v>15.52</v>
      </c>
      <c r="M63">
        <f>0.1574*B63+1.472</f>
        <v>5.8571640000000009</v>
      </c>
      <c r="N63" s="2">
        <f>0.157*B63-2.98</f>
        <v>1.3940199999999998</v>
      </c>
      <c r="O63">
        <f>0.78*B63+0.09</f>
        <v>21.820799999999998</v>
      </c>
      <c r="P63">
        <f>0.39*B63-5.43</f>
        <v>5.4353999999999996</v>
      </c>
      <c r="Q63">
        <f>0.78*B63+47.01</f>
        <v>68.740799999999993</v>
      </c>
    </row>
    <row r="64" spans="2:17">
      <c r="B64" s="1">
        <v>27.86</v>
      </c>
      <c r="C64" s="2">
        <f>0.236*B64+7.5</f>
        <v>14.074960000000001</v>
      </c>
      <c r="D64" s="2">
        <f>0.157*B64+45.02</f>
        <v>49.394020000000005</v>
      </c>
      <c r="E64">
        <f>0.39*B64+62.6</f>
        <v>73.465400000000002</v>
      </c>
      <c r="F64">
        <f>1.18*B64+52.51</f>
        <v>85.384799999999998</v>
      </c>
      <c r="G64">
        <f>0.39*B64+27.57</f>
        <v>38.435400000000001</v>
      </c>
      <c r="H64">
        <f>1.18*B64+32.51</f>
        <v>65.384799999999998</v>
      </c>
      <c r="I64">
        <f>0.39*B64+54.57</f>
        <v>65.435400000000001</v>
      </c>
      <c r="J64">
        <f>0.15*B64+97</f>
        <v>101.179</v>
      </c>
      <c r="K64">
        <f>0.4*B64+0.62</f>
        <v>11.763999999999999</v>
      </c>
      <c r="L64">
        <f>0.4*B64+4.376</f>
        <v>15.52</v>
      </c>
      <c r="M64">
        <f>0.1574*B64+1.472</f>
        <v>5.8571640000000009</v>
      </c>
      <c r="N64" s="2">
        <f>0.157*B64-2.98</f>
        <v>1.3940199999999998</v>
      </c>
      <c r="O64">
        <f>0.78*B64+0.09</f>
        <v>21.820799999999998</v>
      </c>
      <c r="P64">
        <f>0.39*B64-5.43</f>
        <v>5.4353999999999996</v>
      </c>
      <c r="Q64">
        <f>0.78*B64+47.01</f>
        <v>68.740799999999993</v>
      </c>
    </row>
    <row r="65" spans="2:17">
      <c r="B65" s="1">
        <v>27.86</v>
      </c>
      <c r="C65" s="2">
        <f>0.236*B65+7.5</f>
        <v>14.074960000000001</v>
      </c>
      <c r="D65" s="2">
        <f>0.157*B65+45.02</f>
        <v>49.394020000000005</v>
      </c>
      <c r="E65">
        <f>0.39*B65+62.6</f>
        <v>73.465400000000002</v>
      </c>
      <c r="F65">
        <f>1.18*B65+52.51</f>
        <v>85.384799999999998</v>
      </c>
      <c r="G65">
        <f>0.39*B65+27.57</f>
        <v>38.435400000000001</v>
      </c>
      <c r="H65">
        <f>1.18*B65+32.51</f>
        <v>65.384799999999998</v>
      </c>
      <c r="I65">
        <f>0.39*B65+54.57</f>
        <v>65.435400000000001</v>
      </c>
      <c r="J65">
        <f>0.15*B65+97</f>
        <v>101.179</v>
      </c>
      <c r="K65">
        <f>0.4*B65+0.62</f>
        <v>11.763999999999999</v>
      </c>
      <c r="L65">
        <f>0.4*B65+4.376</f>
        <v>15.52</v>
      </c>
      <c r="M65">
        <f>0.1574*B65+1.472</f>
        <v>5.8571640000000009</v>
      </c>
      <c r="N65" s="2">
        <f>0.157*B65-2.98</f>
        <v>1.3940199999999998</v>
      </c>
      <c r="O65">
        <f>0.78*B65+0.09</f>
        <v>21.820799999999998</v>
      </c>
      <c r="P65">
        <f>0.39*B65-5.43</f>
        <v>5.4353999999999996</v>
      </c>
      <c r="Q65">
        <f>0.78*B65+47.01</f>
        <v>68.740799999999993</v>
      </c>
    </row>
    <row r="66" spans="2:17">
      <c r="B66" s="1">
        <v>28.35</v>
      </c>
      <c r="C66" s="2">
        <f>0.236*B66+7.5</f>
        <v>14.1906</v>
      </c>
      <c r="D66" s="2">
        <f>0.157*B66+45.02</f>
        <v>49.470950000000002</v>
      </c>
      <c r="E66">
        <f>0.39*B66+62.6</f>
        <v>73.656500000000008</v>
      </c>
      <c r="F66">
        <f>1.18*B66+52.51</f>
        <v>85.962999999999994</v>
      </c>
      <c r="G66">
        <f>0.39*B66+27.57</f>
        <v>38.6265</v>
      </c>
      <c r="H66">
        <f>1.18*B66+32.51</f>
        <v>65.962999999999994</v>
      </c>
      <c r="I66">
        <f>0.39*B66+54.57</f>
        <v>65.626500000000007</v>
      </c>
      <c r="J66">
        <f>0.15*B66+97</f>
        <v>101.2525</v>
      </c>
      <c r="K66">
        <f>0.4*B66+0.62</f>
        <v>11.96</v>
      </c>
      <c r="L66">
        <f>0.4*B66+4.376</f>
        <v>15.716000000000001</v>
      </c>
      <c r="M66">
        <f>0.1574*B66+1.472</f>
        <v>5.9342900000000007</v>
      </c>
      <c r="N66" s="2">
        <f>0.157*B66-2.98</f>
        <v>1.4709500000000006</v>
      </c>
      <c r="O66">
        <f>0.78*B66+0.09</f>
        <v>22.203000000000003</v>
      </c>
      <c r="P66">
        <f>0.39*B66-5.43</f>
        <v>5.6265000000000018</v>
      </c>
      <c r="Q66">
        <f>0.78*B66+47.01</f>
        <v>69.123000000000005</v>
      </c>
    </row>
    <row r="67" spans="2:17">
      <c r="B67" s="1">
        <v>28.35</v>
      </c>
      <c r="C67" s="2">
        <f>0.236*B67+7.5</f>
        <v>14.1906</v>
      </c>
      <c r="D67" s="2">
        <f>0.157*B67+45.02</f>
        <v>49.470950000000002</v>
      </c>
      <c r="E67">
        <f>0.39*B67+62.6</f>
        <v>73.656500000000008</v>
      </c>
      <c r="F67">
        <f>1.18*B67+52.51</f>
        <v>85.962999999999994</v>
      </c>
      <c r="G67">
        <f>0.39*B67+27.57</f>
        <v>38.6265</v>
      </c>
      <c r="H67">
        <f>1.18*B67+32.51</f>
        <v>65.962999999999994</v>
      </c>
      <c r="I67">
        <f>0.39*B67+54.57</f>
        <v>65.626500000000007</v>
      </c>
      <c r="J67">
        <f>0.15*B67+97</f>
        <v>101.2525</v>
      </c>
      <c r="K67">
        <f>0.4*B67+0.62</f>
        <v>11.96</v>
      </c>
      <c r="L67">
        <f>0.4*B67+4.376</f>
        <v>15.716000000000001</v>
      </c>
      <c r="M67">
        <f>0.1574*B67+1.472</f>
        <v>5.9342900000000007</v>
      </c>
      <c r="N67" s="2">
        <f>0.157*B67-2.98</f>
        <v>1.4709500000000006</v>
      </c>
      <c r="O67">
        <f>0.78*B67+0.09</f>
        <v>22.203000000000003</v>
      </c>
      <c r="P67">
        <f>0.39*B67-5.43</f>
        <v>5.6265000000000018</v>
      </c>
      <c r="Q67">
        <f>0.78*B67+47.01</f>
        <v>69.123000000000005</v>
      </c>
    </row>
    <row r="68" spans="2:17">
      <c r="B68" s="1">
        <v>28.35</v>
      </c>
      <c r="C68" s="2">
        <f>0.236*B68+7.5</f>
        <v>14.1906</v>
      </c>
      <c r="D68" s="2">
        <f>0.157*B68+45.02</f>
        <v>49.470950000000002</v>
      </c>
      <c r="E68">
        <f>0.39*B68+62.6</f>
        <v>73.656500000000008</v>
      </c>
      <c r="F68">
        <f>1.18*B68+52.51</f>
        <v>85.962999999999994</v>
      </c>
      <c r="G68">
        <f>0.39*B68+27.57</f>
        <v>38.6265</v>
      </c>
      <c r="H68">
        <f>1.18*B68+32.51</f>
        <v>65.962999999999994</v>
      </c>
      <c r="I68">
        <f>0.39*B68+54.57</f>
        <v>65.626500000000007</v>
      </c>
      <c r="J68">
        <f>0.15*B68+97</f>
        <v>101.2525</v>
      </c>
      <c r="K68">
        <f>0.4*B68+0.62</f>
        <v>11.96</v>
      </c>
      <c r="L68">
        <f>0.4*B68+4.376</f>
        <v>15.716000000000001</v>
      </c>
      <c r="M68">
        <f>0.1574*B68+1.472</f>
        <v>5.9342900000000007</v>
      </c>
      <c r="N68" s="2">
        <f>0.157*B68-2.98</f>
        <v>1.4709500000000006</v>
      </c>
      <c r="O68">
        <f>0.78*B68+0.09</f>
        <v>22.203000000000003</v>
      </c>
      <c r="P68">
        <f>0.39*B68-5.43</f>
        <v>5.6265000000000018</v>
      </c>
      <c r="Q68">
        <f>0.78*B68+47.01</f>
        <v>69.123000000000005</v>
      </c>
    </row>
    <row r="69" spans="2:17">
      <c r="B69" s="1">
        <v>28.35</v>
      </c>
      <c r="C69" s="2">
        <f>0.236*B69+7.5</f>
        <v>14.1906</v>
      </c>
      <c r="D69" s="2">
        <f>0.157*B69+45.02</f>
        <v>49.470950000000002</v>
      </c>
      <c r="E69">
        <f>0.39*B69+62.6</f>
        <v>73.656500000000008</v>
      </c>
      <c r="F69">
        <f>1.18*B69+52.51</f>
        <v>85.962999999999994</v>
      </c>
      <c r="G69">
        <f>0.39*B69+27.57</f>
        <v>38.6265</v>
      </c>
      <c r="H69">
        <f>1.18*B69+32.51</f>
        <v>65.962999999999994</v>
      </c>
      <c r="I69">
        <f>0.39*B69+54.57</f>
        <v>65.626500000000007</v>
      </c>
      <c r="J69">
        <f>0.15*B69+97</f>
        <v>101.2525</v>
      </c>
      <c r="K69">
        <f>0.4*B69+0.62</f>
        <v>11.96</v>
      </c>
      <c r="L69">
        <f>0.4*B69+4.376</f>
        <v>15.716000000000001</v>
      </c>
      <c r="M69">
        <f>0.1574*B69+1.472</f>
        <v>5.9342900000000007</v>
      </c>
      <c r="N69" s="2">
        <f>0.157*B69-2.98</f>
        <v>1.4709500000000006</v>
      </c>
      <c r="O69">
        <f>0.78*B69+0.09</f>
        <v>22.203000000000003</v>
      </c>
      <c r="P69">
        <f>0.39*B69-5.43</f>
        <v>5.6265000000000018</v>
      </c>
      <c r="Q69">
        <f>0.78*B69+47.01</f>
        <v>69.123000000000005</v>
      </c>
    </row>
    <row r="70" spans="2:17">
      <c r="B70" s="1">
        <v>28.35</v>
      </c>
      <c r="C70" s="2">
        <f>0.236*B70+7.5</f>
        <v>14.1906</v>
      </c>
      <c r="D70" s="2">
        <f>0.157*B70+45.02</f>
        <v>49.470950000000002</v>
      </c>
      <c r="E70">
        <f>0.39*B70+62.6</f>
        <v>73.656500000000008</v>
      </c>
      <c r="F70">
        <f>1.18*B70+52.51</f>
        <v>85.962999999999994</v>
      </c>
      <c r="G70">
        <f>0.39*B70+27.57</f>
        <v>38.6265</v>
      </c>
      <c r="H70">
        <f>1.18*B70+32.51</f>
        <v>65.962999999999994</v>
      </c>
      <c r="I70">
        <f>0.39*B70+54.57</f>
        <v>65.626500000000007</v>
      </c>
      <c r="J70">
        <f>0.15*B70+97</f>
        <v>101.2525</v>
      </c>
      <c r="K70">
        <f>0.4*B70+0.62</f>
        <v>11.96</v>
      </c>
      <c r="L70">
        <f>0.4*B70+4.376</f>
        <v>15.716000000000001</v>
      </c>
      <c r="M70">
        <f>0.1574*B70+1.472</f>
        <v>5.9342900000000007</v>
      </c>
      <c r="N70" s="2">
        <f>0.157*B70-2.98</f>
        <v>1.4709500000000006</v>
      </c>
      <c r="O70">
        <f>0.78*B70+0.09</f>
        <v>22.203000000000003</v>
      </c>
      <c r="P70">
        <f>0.39*B70-5.43</f>
        <v>5.6265000000000018</v>
      </c>
      <c r="Q70">
        <f>0.78*B70+47.01</f>
        <v>69.123000000000005</v>
      </c>
    </row>
    <row r="71" spans="2:17">
      <c r="B71" s="1">
        <v>28.35</v>
      </c>
      <c r="C71" s="2">
        <f>0.236*B71+7.5</f>
        <v>14.1906</v>
      </c>
      <c r="D71" s="2">
        <f>0.157*B71+45.02</f>
        <v>49.470950000000002</v>
      </c>
      <c r="E71">
        <f>0.39*B71+62.6</f>
        <v>73.656500000000008</v>
      </c>
      <c r="F71">
        <f>1.18*B71+52.51</f>
        <v>85.962999999999994</v>
      </c>
      <c r="G71">
        <f>0.39*B71+27.57</f>
        <v>38.6265</v>
      </c>
      <c r="H71">
        <f>1.18*B71+32.51</f>
        <v>65.962999999999994</v>
      </c>
      <c r="I71">
        <f>0.39*B71+54.57</f>
        <v>65.626500000000007</v>
      </c>
      <c r="J71">
        <f>0.15*B71+97</f>
        <v>101.2525</v>
      </c>
      <c r="K71">
        <f>0.4*B71+0.62</f>
        <v>11.96</v>
      </c>
      <c r="L71">
        <f>0.4*B71+4.376</f>
        <v>15.716000000000001</v>
      </c>
      <c r="M71">
        <f>0.1574*B71+1.472</f>
        <v>5.9342900000000007</v>
      </c>
      <c r="N71" s="2">
        <f>0.157*B71-2.98</f>
        <v>1.4709500000000006</v>
      </c>
      <c r="O71">
        <f>0.78*B71+0.09</f>
        <v>22.203000000000003</v>
      </c>
      <c r="P71">
        <f>0.39*B71-5.43</f>
        <v>5.6265000000000018</v>
      </c>
      <c r="Q71">
        <f>0.78*B71+47.01</f>
        <v>69.123000000000005</v>
      </c>
    </row>
    <row r="72" spans="2:17">
      <c r="B72" s="1">
        <v>28.35</v>
      </c>
      <c r="C72" s="2">
        <f>0.236*B72+7.5</f>
        <v>14.1906</v>
      </c>
      <c r="D72" s="2">
        <f>0.157*B72+45.02</f>
        <v>49.470950000000002</v>
      </c>
      <c r="E72">
        <f>0.39*B72+62.6</f>
        <v>73.656500000000008</v>
      </c>
      <c r="F72">
        <f>1.18*B72+52.51</f>
        <v>85.962999999999994</v>
      </c>
      <c r="G72">
        <f>0.39*B72+27.57</f>
        <v>38.6265</v>
      </c>
      <c r="H72">
        <f>1.18*B72+32.51</f>
        <v>65.962999999999994</v>
      </c>
      <c r="I72">
        <f>0.39*B72+54.57</f>
        <v>65.626500000000007</v>
      </c>
      <c r="J72">
        <f>0.15*B72+97</f>
        <v>101.2525</v>
      </c>
      <c r="K72">
        <f>0.4*B72+0.62</f>
        <v>11.96</v>
      </c>
      <c r="L72">
        <f>0.4*B72+4.376</f>
        <v>15.716000000000001</v>
      </c>
      <c r="M72">
        <f>0.1574*B72+1.472</f>
        <v>5.9342900000000007</v>
      </c>
      <c r="N72" s="2">
        <f>0.157*B72-2.98</f>
        <v>1.4709500000000006</v>
      </c>
      <c r="O72">
        <f>0.78*B72+0.09</f>
        <v>22.203000000000003</v>
      </c>
      <c r="P72">
        <f>0.39*B72-5.43</f>
        <v>5.6265000000000018</v>
      </c>
      <c r="Q72">
        <f>0.78*B72+47.01</f>
        <v>69.123000000000005</v>
      </c>
    </row>
    <row r="73" spans="2:17">
      <c r="B73" s="1">
        <v>28.35</v>
      </c>
      <c r="C73" s="2">
        <f>0.236*B73+7.5</f>
        <v>14.1906</v>
      </c>
      <c r="D73" s="2">
        <f>0.157*B73+45.02</f>
        <v>49.470950000000002</v>
      </c>
      <c r="E73">
        <f>0.39*B73+62.6</f>
        <v>73.656500000000008</v>
      </c>
      <c r="F73">
        <f>1.18*B73+52.51</f>
        <v>85.962999999999994</v>
      </c>
      <c r="G73">
        <f>0.39*B73+27.57</f>
        <v>38.6265</v>
      </c>
      <c r="H73">
        <f>1.18*B73+32.51</f>
        <v>65.962999999999994</v>
      </c>
      <c r="I73">
        <f>0.39*B73+54.57</f>
        <v>65.626500000000007</v>
      </c>
      <c r="J73">
        <f>0.15*B73+97</f>
        <v>101.2525</v>
      </c>
      <c r="K73">
        <f>0.4*B73+0.62</f>
        <v>11.96</v>
      </c>
      <c r="L73">
        <f>0.4*B73+4.376</f>
        <v>15.716000000000001</v>
      </c>
      <c r="M73">
        <f>0.1574*B73+1.472</f>
        <v>5.9342900000000007</v>
      </c>
      <c r="N73" s="2">
        <f>0.157*B73-2.98</f>
        <v>1.4709500000000006</v>
      </c>
      <c r="O73">
        <f>0.78*B73+0.09</f>
        <v>22.203000000000003</v>
      </c>
      <c r="P73">
        <f>0.39*B73-5.43</f>
        <v>5.6265000000000018</v>
      </c>
      <c r="Q73">
        <f>0.78*B73+47.01</f>
        <v>69.123000000000005</v>
      </c>
    </row>
    <row r="74" spans="2:17">
      <c r="B74" s="1">
        <v>28.35</v>
      </c>
      <c r="C74" s="2">
        <f>0.236*B74+7.5</f>
        <v>14.1906</v>
      </c>
      <c r="D74" s="2">
        <f>0.157*B74+45.02</f>
        <v>49.470950000000002</v>
      </c>
      <c r="E74">
        <f>0.39*B74+62.6</f>
        <v>73.656500000000008</v>
      </c>
      <c r="F74">
        <f>1.18*B74+52.51</f>
        <v>85.962999999999994</v>
      </c>
      <c r="G74">
        <f>0.39*B74+27.57</f>
        <v>38.6265</v>
      </c>
      <c r="H74">
        <f>1.18*B74+32.51</f>
        <v>65.962999999999994</v>
      </c>
      <c r="I74">
        <f>0.39*B74+54.57</f>
        <v>65.626500000000007</v>
      </c>
      <c r="J74">
        <f>0.15*B74+97</f>
        <v>101.2525</v>
      </c>
      <c r="K74">
        <f>0.4*B74+0.62</f>
        <v>11.96</v>
      </c>
      <c r="L74">
        <f>0.4*B74+4.376</f>
        <v>15.716000000000001</v>
      </c>
      <c r="M74">
        <f>0.1574*B74+1.472</f>
        <v>5.9342900000000007</v>
      </c>
      <c r="N74" s="2">
        <f>0.157*B74-2.98</f>
        <v>1.4709500000000006</v>
      </c>
      <c r="O74">
        <f>0.78*B74+0.09</f>
        <v>22.203000000000003</v>
      </c>
      <c r="P74">
        <f>0.39*B74-5.43</f>
        <v>5.6265000000000018</v>
      </c>
      <c r="Q74">
        <f>0.78*B74+47.01</f>
        <v>69.123000000000005</v>
      </c>
    </row>
    <row r="75" spans="2:17">
      <c r="B75" s="1">
        <v>28.35</v>
      </c>
      <c r="C75" s="2">
        <f>0.236*B75+7.5</f>
        <v>14.1906</v>
      </c>
      <c r="D75" s="2">
        <f>0.157*B75+45.02</f>
        <v>49.470950000000002</v>
      </c>
      <c r="E75">
        <f>0.39*B75+62.6</f>
        <v>73.656500000000008</v>
      </c>
      <c r="F75">
        <f>1.18*B75+52.51</f>
        <v>85.962999999999994</v>
      </c>
      <c r="G75">
        <f>0.39*B75+27.57</f>
        <v>38.6265</v>
      </c>
      <c r="H75">
        <f>1.18*B75+32.51</f>
        <v>65.962999999999994</v>
      </c>
      <c r="I75">
        <f>0.39*B75+54.57</f>
        <v>65.626500000000007</v>
      </c>
      <c r="J75">
        <f>0.15*B75+97</f>
        <v>101.2525</v>
      </c>
      <c r="K75">
        <f>0.4*B75+0.62</f>
        <v>11.96</v>
      </c>
      <c r="L75">
        <f>0.4*B75+4.376</f>
        <v>15.716000000000001</v>
      </c>
      <c r="M75">
        <f>0.1574*B75+1.472</f>
        <v>5.9342900000000007</v>
      </c>
      <c r="N75" s="2">
        <f>0.157*B75-2.98</f>
        <v>1.4709500000000006</v>
      </c>
      <c r="O75">
        <f>0.78*B75+0.09</f>
        <v>22.203000000000003</v>
      </c>
      <c r="P75">
        <f>0.39*B75-5.43</f>
        <v>5.6265000000000018</v>
      </c>
      <c r="Q75">
        <f>0.78*B75+47.01</f>
        <v>69.123000000000005</v>
      </c>
    </row>
    <row r="76" spans="2:17">
      <c r="B76" s="1">
        <v>28.35</v>
      </c>
      <c r="C76" s="2">
        <f>0.236*B76+7.5</f>
        <v>14.1906</v>
      </c>
      <c r="D76" s="2">
        <f>0.157*B76+45.02</f>
        <v>49.470950000000002</v>
      </c>
      <c r="E76">
        <f>0.39*B76+62.6</f>
        <v>73.656500000000008</v>
      </c>
      <c r="F76">
        <f>1.18*B76+52.51</f>
        <v>85.962999999999994</v>
      </c>
      <c r="G76">
        <f>0.39*B76+27.57</f>
        <v>38.6265</v>
      </c>
      <c r="H76">
        <f>1.18*B76+32.51</f>
        <v>65.962999999999994</v>
      </c>
      <c r="I76">
        <f>0.39*B76+54.57</f>
        <v>65.626500000000007</v>
      </c>
      <c r="J76">
        <f>0.15*B76+97</f>
        <v>101.2525</v>
      </c>
      <c r="K76">
        <f>0.4*B76+0.62</f>
        <v>11.96</v>
      </c>
      <c r="L76">
        <f>0.4*B76+4.376</f>
        <v>15.716000000000001</v>
      </c>
      <c r="M76">
        <f>0.1574*B76+1.472</f>
        <v>5.9342900000000007</v>
      </c>
      <c r="N76" s="2">
        <f>0.157*B76-2.98</f>
        <v>1.4709500000000006</v>
      </c>
      <c r="O76">
        <f>0.78*B76+0.09</f>
        <v>22.203000000000003</v>
      </c>
      <c r="P76">
        <f>0.39*B76-5.43</f>
        <v>5.6265000000000018</v>
      </c>
      <c r="Q76">
        <f>0.78*B76+47.01</f>
        <v>69.123000000000005</v>
      </c>
    </row>
    <row r="77" spans="2:17">
      <c r="B77" s="1">
        <v>28.35</v>
      </c>
      <c r="C77" s="2">
        <f>0.236*B77+7.5</f>
        <v>14.1906</v>
      </c>
      <c r="D77" s="2">
        <f>0.157*B77+45.02</f>
        <v>49.470950000000002</v>
      </c>
      <c r="E77">
        <f>0.39*B77+62.6</f>
        <v>73.656500000000008</v>
      </c>
      <c r="F77">
        <f>1.18*B77+52.51</f>
        <v>85.962999999999994</v>
      </c>
      <c r="G77">
        <f>0.39*B77+27.57</f>
        <v>38.6265</v>
      </c>
      <c r="H77">
        <f>1.18*B77+32.51</f>
        <v>65.962999999999994</v>
      </c>
      <c r="I77">
        <f>0.39*B77+54.57</f>
        <v>65.626500000000007</v>
      </c>
      <c r="J77">
        <f>0.15*B77+97</f>
        <v>101.2525</v>
      </c>
      <c r="K77">
        <f>0.4*B77+0.62</f>
        <v>11.96</v>
      </c>
      <c r="L77">
        <f>0.4*B77+4.376</f>
        <v>15.716000000000001</v>
      </c>
      <c r="M77">
        <f>0.1574*B77+1.472</f>
        <v>5.9342900000000007</v>
      </c>
      <c r="N77" s="2">
        <f>0.157*B77-2.98</f>
        <v>1.4709500000000006</v>
      </c>
      <c r="O77">
        <f>0.78*B77+0.09</f>
        <v>22.203000000000003</v>
      </c>
      <c r="P77">
        <f>0.39*B77-5.43</f>
        <v>5.6265000000000018</v>
      </c>
      <c r="Q77">
        <f>0.78*B77+47.01</f>
        <v>69.123000000000005</v>
      </c>
    </row>
    <row r="78" spans="2:17">
      <c r="B78" s="1">
        <v>28.35</v>
      </c>
      <c r="C78" s="2">
        <f>0.236*B78+7.5</f>
        <v>14.1906</v>
      </c>
      <c r="D78" s="2">
        <f>0.157*B78+45.02</f>
        <v>49.470950000000002</v>
      </c>
      <c r="E78">
        <f>0.39*B78+62.6</f>
        <v>73.656500000000008</v>
      </c>
      <c r="F78">
        <f>1.18*B78+52.51</f>
        <v>85.962999999999994</v>
      </c>
      <c r="G78">
        <f>0.39*B78+27.57</f>
        <v>38.6265</v>
      </c>
      <c r="H78">
        <f>1.18*B78+32.51</f>
        <v>65.962999999999994</v>
      </c>
      <c r="I78">
        <f>0.39*B78+54.57</f>
        <v>65.626500000000007</v>
      </c>
      <c r="J78">
        <f>0.15*B78+97</f>
        <v>101.2525</v>
      </c>
      <c r="K78">
        <f>0.4*B78+0.62</f>
        <v>11.96</v>
      </c>
      <c r="L78">
        <f>0.4*B78+4.376</f>
        <v>15.716000000000001</v>
      </c>
      <c r="M78">
        <f>0.1574*B78+1.472</f>
        <v>5.9342900000000007</v>
      </c>
      <c r="N78" s="2">
        <f>0.157*B78-2.98</f>
        <v>1.4709500000000006</v>
      </c>
      <c r="O78">
        <f>0.78*B78+0.09</f>
        <v>22.203000000000003</v>
      </c>
      <c r="P78">
        <f>0.39*B78-5.43</f>
        <v>5.6265000000000018</v>
      </c>
      <c r="Q78">
        <f>0.78*B78+47.01</f>
        <v>69.123000000000005</v>
      </c>
    </row>
    <row r="79" spans="2:17">
      <c r="B79" s="1">
        <v>28.35</v>
      </c>
      <c r="C79" s="2">
        <f>0.236*B79+7.5</f>
        <v>14.1906</v>
      </c>
      <c r="D79" s="2">
        <f>0.157*B79+45.02</f>
        <v>49.470950000000002</v>
      </c>
      <c r="E79">
        <f>0.39*B79+62.6</f>
        <v>73.656500000000008</v>
      </c>
      <c r="F79">
        <f>1.18*B79+52.51</f>
        <v>85.962999999999994</v>
      </c>
      <c r="G79">
        <f>0.39*B79+27.57</f>
        <v>38.6265</v>
      </c>
      <c r="H79">
        <f>1.18*B79+32.51</f>
        <v>65.962999999999994</v>
      </c>
      <c r="I79">
        <f>0.39*B79+54.57</f>
        <v>65.626500000000007</v>
      </c>
      <c r="J79">
        <f>0.15*B79+97</f>
        <v>101.2525</v>
      </c>
      <c r="K79">
        <f>0.4*B79+0.62</f>
        <v>11.96</v>
      </c>
      <c r="L79">
        <f>0.4*B79+4.376</f>
        <v>15.716000000000001</v>
      </c>
      <c r="M79">
        <f>0.1574*B79+1.472</f>
        <v>5.9342900000000007</v>
      </c>
      <c r="N79" s="2">
        <f>0.157*B79-2.98</f>
        <v>1.4709500000000006</v>
      </c>
      <c r="O79">
        <f>0.78*B79+0.09</f>
        <v>22.203000000000003</v>
      </c>
      <c r="P79">
        <f>0.39*B79-5.43</f>
        <v>5.6265000000000018</v>
      </c>
      <c r="Q79">
        <f>0.78*B79+47.01</f>
        <v>69.123000000000005</v>
      </c>
    </row>
    <row r="80" spans="2:17">
      <c r="B80" s="1">
        <v>28.84</v>
      </c>
      <c r="C80" s="2">
        <f>0.236*B80+7.5</f>
        <v>14.306239999999999</v>
      </c>
      <c r="D80" s="2">
        <f>0.157*B80+45.02</f>
        <v>49.547880000000006</v>
      </c>
      <c r="E80">
        <f>0.39*B80+62.6</f>
        <v>73.8476</v>
      </c>
      <c r="F80">
        <f>1.18*B80+52.51</f>
        <v>86.541200000000003</v>
      </c>
      <c r="G80">
        <f>0.39*B80+27.57</f>
        <v>38.817599999999999</v>
      </c>
      <c r="H80">
        <f>1.18*B80+32.51</f>
        <v>66.541200000000003</v>
      </c>
      <c r="I80">
        <f>0.39*B80+54.57</f>
        <v>65.817599999999999</v>
      </c>
      <c r="J80">
        <f>0.15*B80+97</f>
        <v>101.32599999999999</v>
      </c>
      <c r="K80">
        <f>0.4*B80+0.62</f>
        <v>12.156000000000001</v>
      </c>
      <c r="L80">
        <f>0.4*B80+4.376</f>
        <v>15.912000000000003</v>
      </c>
      <c r="M80">
        <f>0.1574*B80+1.472</f>
        <v>6.0114160000000005</v>
      </c>
      <c r="N80" s="2">
        <f>0.157*B80-2.98</f>
        <v>1.5478799999999997</v>
      </c>
      <c r="O80">
        <f>0.78*B80+0.09</f>
        <v>22.5852</v>
      </c>
      <c r="P80">
        <f>0.39*B80-5.43</f>
        <v>5.8176000000000005</v>
      </c>
      <c r="Q80">
        <f>0.78*B80+47.01</f>
        <v>69.505200000000002</v>
      </c>
    </row>
    <row r="81" spans="2:17">
      <c r="B81" s="1">
        <v>28.84</v>
      </c>
      <c r="C81" s="2">
        <f>0.236*B81+7.5</f>
        <v>14.306239999999999</v>
      </c>
      <c r="D81" s="2">
        <f>0.157*B81+45.02</f>
        <v>49.547880000000006</v>
      </c>
      <c r="E81">
        <f>0.39*B81+62.6</f>
        <v>73.8476</v>
      </c>
      <c r="F81">
        <f>1.18*B81+52.51</f>
        <v>86.541200000000003</v>
      </c>
      <c r="G81">
        <f>0.39*B81+27.57</f>
        <v>38.817599999999999</v>
      </c>
      <c r="H81">
        <f>1.18*B81+32.51</f>
        <v>66.541200000000003</v>
      </c>
      <c r="I81">
        <f>0.39*B81+54.57</f>
        <v>65.817599999999999</v>
      </c>
      <c r="J81">
        <f>0.15*B81+97</f>
        <v>101.32599999999999</v>
      </c>
      <c r="K81">
        <f>0.4*B81+0.62</f>
        <v>12.156000000000001</v>
      </c>
      <c r="L81">
        <f>0.4*B81+4.376</f>
        <v>15.912000000000003</v>
      </c>
      <c r="M81">
        <f>0.1574*B81+1.472</f>
        <v>6.0114160000000005</v>
      </c>
      <c r="N81" s="2">
        <f>0.157*B81-2.98</f>
        <v>1.5478799999999997</v>
      </c>
      <c r="O81">
        <f>0.78*B81+0.09</f>
        <v>22.5852</v>
      </c>
      <c r="P81">
        <f>0.39*B81-5.43</f>
        <v>5.8176000000000005</v>
      </c>
      <c r="Q81">
        <f>0.78*B81+47.01</f>
        <v>69.505200000000002</v>
      </c>
    </row>
    <row r="82" spans="2:17">
      <c r="B82" s="1">
        <v>28.84</v>
      </c>
      <c r="C82" s="2">
        <f>0.236*B82+7.5</f>
        <v>14.306239999999999</v>
      </c>
      <c r="D82" s="2">
        <f>0.157*B82+45.02</f>
        <v>49.547880000000006</v>
      </c>
      <c r="E82">
        <f>0.39*B82+62.6</f>
        <v>73.8476</v>
      </c>
      <c r="F82">
        <f>1.18*B82+52.51</f>
        <v>86.541200000000003</v>
      </c>
      <c r="G82">
        <f>0.39*B82+27.57</f>
        <v>38.817599999999999</v>
      </c>
      <c r="H82">
        <f>1.18*B82+32.51</f>
        <v>66.541200000000003</v>
      </c>
      <c r="I82">
        <f>0.39*B82+54.57</f>
        <v>65.817599999999999</v>
      </c>
      <c r="J82">
        <f>0.15*B82+97</f>
        <v>101.32599999999999</v>
      </c>
      <c r="K82">
        <f>0.4*B82+0.62</f>
        <v>12.156000000000001</v>
      </c>
      <c r="L82">
        <f>0.4*B82+4.376</f>
        <v>15.912000000000003</v>
      </c>
      <c r="M82">
        <f>0.1574*B82+1.472</f>
        <v>6.0114160000000005</v>
      </c>
      <c r="N82" s="2">
        <f>0.157*B82-2.98</f>
        <v>1.5478799999999997</v>
      </c>
      <c r="O82">
        <f>0.78*B82+0.09</f>
        <v>22.5852</v>
      </c>
      <c r="P82">
        <f>0.39*B82-5.43</f>
        <v>5.8176000000000005</v>
      </c>
      <c r="Q82">
        <f>0.78*B82+47.01</f>
        <v>69.505200000000002</v>
      </c>
    </row>
    <row r="83" spans="2:17">
      <c r="B83" s="1">
        <v>28.84</v>
      </c>
      <c r="C83" s="2">
        <f>0.236*B83+7.5</f>
        <v>14.306239999999999</v>
      </c>
      <c r="D83" s="2">
        <f>0.157*B83+45.02</f>
        <v>49.547880000000006</v>
      </c>
      <c r="E83">
        <f>0.39*B83+62.6</f>
        <v>73.8476</v>
      </c>
      <c r="F83">
        <f>1.18*B83+52.51</f>
        <v>86.541200000000003</v>
      </c>
      <c r="G83">
        <f>0.39*B83+27.57</f>
        <v>38.817599999999999</v>
      </c>
      <c r="H83">
        <f>1.18*B83+32.51</f>
        <v>66.541200000000003</v>
      </c>
      <c r="I83">
        <f>0.39*B83+54.57</f>
        <v>65.817599999999999</v>
      </c>
      <c r="J83">
        <f>0.15*B83+97</f>
        <v>101.32599999999999</v>
      </c>
      <c r="K83">
        <f>0.4*B83+0.62</f>
        <v>12.156000000000001</v>
      </c>
      <c r="L83">
        <f>0.4*B83+4.376</f>
        <v>15.912000000000003</v>
      </c>
      <c r="M83">
        <f>0.1574*B83+1.472</f>
        <v>6.0114160000000005</v>
      </c>
      <c r="N83" s="2">
        <f>0.157*B83-2.98</f>
        <v>1.5478799999999997</v>
      </c>
      <c r="O83">
        <f>0.78*B83+0.09</f>
        <v>22.5852</v>
      </c>
      <c r="P83">
        <f>0.39*B83-5.43</f>
        <v>5.8176000000000005</v>
      </c>
      <c r="Q83">
        <f>0.78*B83+47.01</f>
        <v>69.505200000000002</v>
      </c>
    </row>
    <row r="84" spans="2:17">
      <c r="B84" s="1">
        <v>28.84</v>
      </c>
      <c r="C84" s="2">
        <f>0.236*B84+7.5</f>
        <v>14.306239999999999</v>
      </c>
      <c r="D84" s="2">
        <f>0.157*B84+45.02</f>
        <v>49.547880000000006</v>
      </c>
      <c r="E84">
        <f>0.39*B84+62.6</f>
        <v>73.8476</v>
      </c>
      <c r="F84">
        <f>1.18*B84+52.51</f>
        <v>86.541200000000003</v>
      </c>
      <c r="G84">
        <f>0.39*B84+27.57</f>
        <v>38.817599999999999</v>
      </c>
      <c r="H84">
        <f>1.18*B84+32.51</f>
        <v>66.541200000000003</v>
      </c>
      <c r="I84">
        <f>0.39*B84+54.57</f>
        <v>65.817599999999999</v>
      </c>
      <c r="J84">
        <f>0.15*B84+97</f>
        <v>101.32599999999999</v>
      </c>
      <c r="K84">
        <f>0.4*B84+0.62</f>
        <v>12.156000000000001</v>
      </c>
      <c r="L84">
        <f>0.4*B84+4.376</f>
        <v>15.912000000000003</v>
      </c>
      <c r="M84">
        <f>0.1574*B84+1.472</f>
        <v>6.0114160000000005</v>
      </c>
      <c r="N84" s="2">
        <f>0.157*B84-2.98</f>
        <v>1.5478799999999997</v>
      </c>
      <c r="O84">
        <f>0.78*B84+0.09</f>
        <v>22.5852</v>
      </c>
      <c r="P84">
        <f>0.39*B84-5.43</f>
        <v>5.8176000000000005</v>
      </c>
      <c r="Q84">
        <f>0.78*B84+47.01</f>
        <v>69.505200000000002</v>
      </c>
    </row>
    <row r="85" spans="2:17">
      <c r="B85" s="1">
        <v>28.84</v>
      </c>
      <c r="C85" s="2">
        <f>0.236*B85+7.5</f>
        <v>14.306239999999999</v>
      </c>
      <c r="D85" s="2">
        <f>0.157*B85+45.02</f>
        <v>49.547880000000006</v>
      </c>
      <c r="E85">
        <f>0.39*B85+62.6</f>
        <v>73.8476</v>
      </c>
      <c r="F85">
        <f>1.18*B85+52.51</f>
        <v>86.541200000000003</v>
      </c>
      <c r="G85">
        <f>0.39*B85+27.57</f>
        <v>38.817599999999999</v>
      </c>
      <c r="H85">
        <f>1.18*B85+32.51</f>
        <v>66.541200000000003</v>
      </c>
      <c r="I85">
        <f>0.39*B85+54.57</f>
        <v>65.817599999999999</v>
      </c>
      <c r="J85">
        <f>0.15*B85+97</f>
        <v>101.32599999999999</v>
      </c>
      <c r="K85">
        <f>0.4*B85+0.62</f>
        <v>12.156000000000001</v>
      </c>
      <c r="L85">
        <f>0.4*B85+4.376</f>
        <v>15.912000000000003</v>
      </c>
      <c r="M85">
        <f>0.1574*B85+1.472</f>
        <v>6.0114160000000005</v>
      </c>
      <c r="N85" s="2">
        <f>0.157*B85-2.98</f>
        <v>1.5478799999999997</v>
      </c>
      <c r="O85">
        <f>0.78*B85+0.09</f>
        <v>22.5852</v>
      </c>
      <c r="P85">
        <f>0.39*B85-5.43</f>
        <v>5.8176000000000005</v>
      </c>
      <c r="Q85">
        <f>0.78*B85+47.01</f>
        <v>69.505200000000002</v>
      </c>
    </row>
    <row r="86" spans="2:17">
      <c r="B86" s="1">
        <v>29.33</v>
      </c>
      <c r="C86" s="2">
        <f>0.236*B86+7.5</f>
        <v>14.421879999999998</v>
      </c>
      <c r="D86" s="2">
        <f>0.157*B86+45.02</f>
        <v>49.624810000000004</v>
      </c>
      <c r="E86">
        <f>0.39*B86+62.6</f>
        <v>74.038700000000006</v>
      </c>
      <c r="F86">
        <f>1.18*B86+52.51</f>
        <v>87.119399999999985</v>
      </c>
      <c r="G86">
        <f>0.39*B86+27.57</f>
        <v>39.008699999999997</v>
      </c>
      <c r="H86">
        <f>1.18*B86+32.51</f>
        <v>67.119399999999985</v>
      </c>
      <c r="I86">
        <f>0.39*B86+54.57</f>
        <v>66.008700000000005</v>
      </c>
      <c r="J86">
        <f>0.15*B86+97</f>
        <v>101.3995</v>
      </c>
      <c r="K86">
        <f>0.4*B86+0.62</f>
        <v>12.351999999999999</v>
      </c>
      <c r="L86">
        <f>0.4*B86+4.376</f>
        <v>16.108000000000001</v>
      </c>
      <c r="M86">
        <f>0.1574*B86+1.472</f>
        <v>6.0885420000000003</v>
      </c>
      <c r="N86" s="2">
        <f>0.157*B86-2.98</f>
        <v>1.6248099999999996</v>
      </c>
      <c r="O86">
        <f>0.78*B86+0.09</f>
        <v>22.967399999999998</v>
      </c>
      <c r="P86">
        <f>0.39*B86-5.43</f>
        <v>6.0086999999999993</v>
      </c>
      <c r="Q86">
        <f>0.78*B86+47.01</f>
        <v>69.8874</v>
      </c>
    </row>
    <row r="87" spans="2:17">
      <c r="B87" s="1">
        <v>29.33</v>
      </c>
      <c r="C87" s="2">
        <f>0.236*B87+7.5</f>
        <v>14.421879999999998</v>
      </c>
      <c r="D87" s="2">
        <f>0.157*B87+45.02</f>
        <v>49.624810000000004</v>
      </c>
      <c r="E87">
        <f>0.39*B87+62.6</f>
        <v>74.038700000000006</v>
      </c>
      <c r="F87">
        <f>1.18*B87+52.51</f>
        <v>87.119399999999985</v>
      </c>
      <c r="G87">
        <f>0.39*B87+27.57</f>
        <v>39.008699999999997</v>
      </c>
      <c r="H87">
        <f>1.18*B87+32.51</f>
        <v>67.119399999999985</v>
      </c>
      <c r="I87">
        <f>0.39*B87+54.57</f>
        <v>66.008700000000005</v>
      </c>
      <c r="J87">
        <f>0.15*B87+97</f>
        <v>101.3995</v>
      </c>
      <c r="K87">
        <f>0.4*B87+0.62</f>
        <v>12.351999999999999</v>
      </c>
      <c r="L87">
        <f>0.4*B87+4.376</f>
        <v>16.108000000000001</v>
      </c>
      <c r="M87">
        <f>0.1574*B87+1.472</f>
        <v>6.0885420000000003</v>
      </c>
      <c r="N87" s="2">
        <f>0.157*B87-2.98</f>
        <v>1.6248099999999996</v>
      </c>
      <c r="O87">
        <f>0.78*B87+0.09</f>
        <v>22.967399999999998</v>
      </c>
      <c r="P87">
        <f>0.39*B87-5.43</f>
        <v>6.0086999999999993</v>
      </c>
      <c r="Q87">
        <f>0.78*B87+47.01</f>
        <v>69.8874</v>
      </c>
    </row>
    <row r="88" spans="2:17">
      <c r="B88" s="1">
        <v>29.33</v>
      </c>
      <c r="C88" s="2">
        <f>0.236*B88+7.5</f>
        <v>14.421879999999998</v>
      </c>
      <c r="D88" s="2">
        <f>0.157*B88+45.02</f>
        <v>49.624810000000004</v>
      </c>
      <c r="E88">
        <f>0.39*B88+62.6</f>
        <v>74.038700000000006</v>
      </c>
      <c r="F88">
        <f>1.18*B88+52.51</f>
        <v>87.119399999999985</v>
      </c>
      <c r="G88">
        <f>0.39*B88+27.57</f>
        <v>39.008699999999997</v>
      </c>
      <c r="H88">
        <f>1.18*B88+32.51</f>
        <v>67.119399999999985</v>
      </c>
      <c r="I88">
        <f>0.39*B88+54.57</f>
        <v>66.008700000000005</v>
      </c>
      <c r="J88">
        <f>0.15*B88+97</f>
        <v>101.3995</v>
      </c>
      <c r="K88">
        <f>0.4*B88+0.62</f>
        <v>12.351999999999999</v>
      </c>
      <c r="L88">
        <f>0.4*B88+4.376</f>
        <v>16.108000000000001</v>
      </c>
      <c r="M88">
        <f>0.1574*B88+1.472</f>
        <v>6.0885420000000003</v>
      </c>
      <c r="N88" s="2">
        <f>0.157*B88-2.98</f>
        <v>1.6248099999999996</v>
      </c>
      <c r="O88">
        <f>0.78*B88+0.09</f>
        <v>22.967399999999998</v>
      </c>
      <c r="P88">
        <f>0.39*B88-5.43</f>
        <v>6.0086999999999993</v>
      </c>
      <c r="Q88">
        <f>0.78*B88+47.01</f>
        <v>69.8874</v>
      </c>
    </row>
    <row r="89" spans="2:17">
      <c r="B89" s="1">
        <v>29.33</v>
      </c>
      <c r="C89" s="2">
        <f>0.236*B89+7.5</f>
        <v>14.421879999999998</v>
      </c>
      <c r="D89" s="2">
        <f>0.157*B89+45.02</f>
        <v>49.624810000000004</v>
      </c>
      <c r="E89">
        <f>0.39*B89+62.6</f>
        <v>74.038700000000006</v>
      </c>
      <c r="F89">
        <f>1.18*B89+52.51</f>
        <v>87.119399999999985</v>
      </c>
      <c r="G89">
        <f>0.39*B89+27.57</f>
        <v>39.008699999999997</v>
      </c>
      <c r="H89">
        <f>1.18*B89+32.51</f>
        <v>67.119399999999985</v>
      </c>
      <c r="I89">
        <f>0.39*B89+54.57</f>
        <v>66.008700000000005</v>
      </c>
      <c r="J89">
        <f>0.15*B89+97</f>
        <v>101.3995</v>
      </c>
      <c r="K89">
        <f>0.4*B89+0.62</f>
        <v>12.351999999999999</v>
      </c>
      <c r="L89">
        <f>0.4*B89+4.376</f>
        <v>16.108000000000001</v>
      </c>
      <c r="M89">
        <f>0.1574*B89+1.472</f>
        <v>6.0885420000000003</v>
      </c>
      <c r="N89" s="2">
        <f>0.157*B89-2.98</f>
        <v>1.6248099999999996</v>
      </c>
      <c r="O89">
        <f>0.78*B89+0.09</f>
        <v>22.967399999999998</v>
      </c>
      <c r="P89">
        <f>0.39*B89-5.43</f>
        <v>6.0086999999999993</v>
      </c>
      <c r="Q89">
        <f>0.78*B89+47.01</f>
        <v>69.8874</v>
      </c>
    </row>
    <row r="90" spans="2:17">
      <c r="B90" s="1">
        <v>29.33</v>
      </c>
      <c r="C90" s="2">
        <f>0.236*B90+7.5</f>
        <v>14.421879999999998</v>
      </c>
      <c r="D90" s="2">
        <f>0.157*B90+45.02</f>
        <v>49.624810000000004</v>
      </c>
      <c r="E90">
        <f>0.39*B90+62.6</f>
        <v>74.038700000000006</v>
      </c>
      <c r="F90">
        <f>1.18*B90+52.51</f>
        <v>87.119399999999985</v>
      </c>
      <c r="G90">
        <f>0.39*B90+27.57</f>
        <v>39.008699999999997</v>
      </c>
      <c r="H90">
        <f>1.18*B90+32.51</f>
        <v>67.119399999999985</v>
      </c>
      <c r="I90">
        <f>0.39*B90+54.57</f>
        <v>66.008700000000005</v>
      </c>
      <c r="J90">
        <f>0.15*B90+97</f>
        <v>101.3995</v>
      </c>
      <c r="K90">
        <f>0.4*B90+0.62</f>
        <v>12.351999999999999</v>
      </c>
      <c r="L90">
        <f>0.4*B90+4.376</f>
        <v>16.108000000000001</v>
      </c>
      <c r="M90">
        <f>0.1574*B90+1.472</f>
        <v>6.0885420000000003</v>
      </c>
      <c r="N90" s="2">
        <f>0.157*B90-2.98</f>
        <v>1.6248099999999996</v>
      </c>
      <c r="O90">
        <f>0.78*B90+0.09</f>
        <v>22.967399999999998</v>
      </c>
      <c r="P90">
        <f>0.39*B90-5.43</f>
        <v>6.0086999999999993</v>
      </c>
      <c r="Q90">
        <f>0.78*B90+47.01</f>
        <v>69.8874</v>
      </c>
    </row>
    <row r="91" spans="2:17">
      <c r="B91" s="1">
        <v>29.81</v>
      </c>
      <c r="C91" s="2">
        <f>0.236*B91+7.5</f>
        <v>14.535159999999999</v>
      </c>
      <c r="D91" s="2">
        <f>0.157*B91+45.02</f>
        <v>49.70017</v>
      </c>
      <c r="E91">
        <f>0.39*B91+62.6</f>
        <v>74.225899999999996</v>
      </c>
      <c r="F91">
        <f>1.18*B91+52.51</f>
        <v>87.6858</v>
      </c>
      <c r="G91">
        <f>0.39*B91+27.57</f>
        <v>39.195900000000002</v>
      </c>
      <c r="H91">
        <f>1.18*B91+32.51</f>
        <v>67.6858</v>
      </c>
      <c r="I91">
        <f>0.39*B91+54.57</f>
        <v>66.195899999999995</v>
      </c>
      <c r="J91">
        <f>0.15*B91+97</f>
        <v>101.47150000000001</v>
      </c>
      <c r="K91">
        <f>0.4*B91+0.62</f>
        <v>12.543999999999999</v>
      </c>
      <c r="L91">
        <f>0.4*B91+4.376</f>
        <v>16.3</v>
      </c>
      <c r="M91">
        <f>0.1574*B91+1.472</f>
        <v>6.1640940000000004</v>
      </c>
      <c r="N91" s="2">
        <f>0.157*B91-2.98</f>
        <v>1.7001699999999995</v>
      </c>
      <c r="O91">
        <f>0.78*B91+0.09</f>
        <v>23.341799999999999</v>
      </c>
      <c r="P91">
        <f>0.39*B91-5.43</f>
        <v>6.1959</v>
      </c>
      <c r="Q91">
        <f>0.78*B91+47.01</f>
        <v>70.261799999999994</v>
      </c>
    </row>
    <row r="92" spans="2:17">
      <c r="B92" s="1">
        <v>29.81</v>
      </c>
      <c r="C92" s="2">
        <f>0.236*B92+7.5</f>
        <v>14.535159999999999</v>
      </c>
      <c r="D92" s="2">
        <f>0.157*B92+45.02</f>
        <v>49.70017</v>
      </c>
      <c r="E92">
        <f>0.39*B92+62.6</f>
        <v>74.225899999999996</v>
      </c>
      <c r="F92">
        <f>1.18*B92+52.51</f>
        <v>87.6858</v>
      </c>
      <c r="G92">
        <f>0.39*B92+27.57</f>
        <v>39.195900000000002</v>
      </c>
      <c r="H92">
        <f>1.18*B92+32.51</f>
        <v>67.6858</v>
      </c>
      <c r="I92">
        <f>0.39*B92+54.57</f>
        <v>66.195899999999995</v>
      </c>
      <c r="J92">
        <f>0.15*B92+97</f>
        <v>101.47150000000001</v>
      </c>
      <c r="K92">
        <f>0.4*B92+0.62</f>
        <v>12.543999999999999</v>
      </c>
      <c r="L92">
        <f>0.4*B92+4.376</f>
        <v>16.3</v>
      </c>
      <c r="M92">
        <f>0.1574*B92+1.472</f>
        <v>6.1640940000000004</v>
      </c>
      <c r="N92" s="2">
        <f>0.157*B92-2.98</f>
        <v>1.7001699999999995</v>
      </c>
      <c r="O92">
        <f>0.78*B92+0.09</f>
        <v>23.341799999999999</v>
      </c>
      <c r="P92">
        <f>0.39*B92-5.43</f>
        <v>6.1959</v>
      </c>
      <c r="Q92">
        <f>0.78*B92+47.01</f>
        <v>70.261799999999994</v>
      </c>
    </row>
    <row r="93" spans="2:17">
      <c r="B93" s="1">
        <v>29.81</v>
      </c>
      <c r="C93" s="2">
        <f>0.236*B93+7.5</f>
        <v>14.535159999999999</v>
      </c>
      <c r="D93" s="2">
        <f>0.157*B93+45.02</f>
        <v>49.70017</v>
      </c>
      <c r="E93">
        <f>0.39*B93+62.6</f>
        <v>74.225899999999996</v>
      </c>
      <c r="F93">
        <f>1.18*B93+52.51</f>
        <v>87.6858</v>
      </c>
      <c r="G93">
        <f>0.39*B93+27.57</f>
        <v>39.195900000000002</v>
      </c>
      <c r="H93">
        <f>1.18*B93+32.51</f>
        <v>67.6858</v>
      </c>
      <c r="I93">
        <f>0.39*B93+54.57</f>
        <v>66.195899999999995</v>
      </c>
      <c r="J93">
        <f>0.15*B93+97</f>
        <v>101.47150000000001</v>
      </c>
      <c r="K93">
        <f>0.4*B93+0.62</f>
        <v>12.543999999999999</v>
      </c>
      <c r="L93">
        <f>0.4*B93+4.376</f>
        <v>16.3</v>
      </c>
      <c r="M93">
        <f>0.1574*B93+1.472</f>
        <v>6.1640940000000004</v>
      </c>
      <c r="N93" s="2">
        <f>0.157*B93-2.98</f>
        <v>1.7001699999999995</v>
      </c>
      <c r="O93">
        <f>0.78*B93+0.09</f>
        <v>23.341799999999999</v>
      </c>
      <c r="P93">
        <f>0.39*B93-5.43</f>
        <v>6.1959</v>
      </c>
      <c r="Q93">
        <f>0.78*B93+47.01</f>
        <v>70.261799999999994</v>
      </c>
    </row>
    <row r="94" spans="2:17">
      <c r="B94" s="1">
        <v>29.81</v>
      </c>
      <c r="C94" s="2">
        <f>0.236*B94+7.5</f>
        <v>14.535159999999999</v>
      </c>
      <c r="D94" s="2">
        <f>0.157*B94+45.02</f>
        <v>49.70017</v>
      </c>
      <c r="E94">
        <f>0.39*B94+62.6</f>
        <v>74.225899999999996</v>
      </c>
      <c r="F94">
        <f>1.18*B94+52.51</f>
        <v>87.6858</v>
      </c>
      <c r="G94">
        <f>0.39*B94+27.57</f>
        <v>39.195900000000002</v>
      </c>
      <c r="H94">
        <f>1.18*B94+32.51</f>
        <v>67.6858</v>
      </c>
      <c r="I94">
        <f>0.39*B94+54.57</f>
        <v>66.195899999999995</v>
      </c>
      <c r="J94">
        <f>0.15*B94+97</f>
        <v>101.47150000000001</v>
      </c>
      <c r="K94">
        <f>0.4*B94+0.62</f>
        <v>12.543999999999999</v>
      </c>
      <c r="L94">
        <f>0.4*B94+4.376</f>
        <v>16.3</v>
      </c>
      <c r="M94">
        <f>0.1574*B94+1.472</f>
        <v>6.1640940000000004</v>
      </c>
      <c r="N94" s="2">
        <f>0.157*B94-2.98</f>
        <v>1.7001699999999995</v>
      </c>
      <c r="O94">
        <f>0.78*B94+0.09</f>
        <v>23.341799999999999</v>
      </c>
      <c r="P94">
        <f>0.39*B94-5.43</f>
        <v>6.1959</v>
      </c>
      <c r="Q94">
        <f>0.78*B94+47.01</f>
        <v>70.261799999999994</v>
      </c>
    </row>
    <row r="95" spans="2:17">
      <c r="B95" s="1">
        <v>30.3</v>
      </c>
      <c r="C95" s="2">
        <f>0.236*B95+7.5</f>
        <v>14.6508</v>
      </c>
      <c r="D95" s="2">
        <f>0.157*B95+45.02</f>
        <v>49.777100000000004</v>
      </c>
      <c r="E95">
        <f>0.39*B95+62.6</f>
        <v>74.417000000000002</v>
      </c>
      <c r="F95">
        <f>1.18*B95+52.51</f>
        <v>88.263999999999996</v>
      </c>
      <c r="G95">
        <f>0.39*B95+27.57</f>
        <v>39.387</v>
      </c>
      <c r="H95">
        <f>1.18*B95+32.51</f>
        <v>68.263999999999996</v>
      </c>
      <c r="I95">
        <f>0.39*B95+54.57</f>
        <v>66.387</v>
      </c>
      <c r="J95">
        <f>0.15*B95+97</f>
        <v>101.545</v>
      </c>
      <c r="K95">
        <f>0.4*B95+0.62</f>
        <v>12.74</v>
      </c>
      <c r="L95">
        <f>0.4*B95+4.376</f>
        <v>16.496000000000002</v>
      </c>
      <c r="M95">
        <f>0.1574*B95+1.472</f>
        <v>6.2412200000000002</v>
      </c>
      <c r="N95" s="2">
        <f>0.157*B95-2.98</f>
        <v>1.7771000000000003</v>
      </c>
      <c r="O95">
        <f>0.78*B95+0.09</f>
        <v>23.724</v>
      </c>
      <c r="P95">
        <f>0.39*B95-5.43</f>
        <v>6.3870000000000005</v>
      </c>
      <c r="Q95">
        <f>0.78*B95+47.01</f>
        <v>70.644000000000005</v>
      </c>
    </row>
    <row r="96" spans="2:17">
      <c r="B96" s="1">
        <v>30.3</v>
      </c>
      <c r="C96" s="2">
        <f>0.236*B96+7.5</f>
        <v>14.6508</v>
      </c>
      <c r="D96" s="2">
        <f>0.157*B96+45.02</f>
        <v>49.777100000000004</v>
      </c>
      <c r="E96">
        <f>0.39*B96+62.6</f>
        <v>74.417000000000002</v>
      </c>
      <c r="F96">
        <f>1.18*B96+52.51</f>
        <v>88.263999999999996</v>
      </c>
      <c r="G96">
        <f>0.39*B96+27.57</f>
        <v>39.387</v>
      </c>
      <c r="H96">
        <f>1.18*B96+32.51</f>
        <v>68.263999999999996</v>
      </c>
      <c r="I96">
        <f>0.39*B96+54.57</f>
        <v>66.387</v>
      </c>
      <c r="J96">
        <f>0.15*B96+97</f>
        <v>101.545</v>
      </c>
      <c r="K96">
        <f>0.4*B96+0.62</f>
        <v>12.74</v>
      </c>
      <c r="L96">
        <f>0.4*B96+4.376</f>
        <v>16.496000000000002</v>
      </c>
      <c r="M96">
        <f>0.1574*B96+1.472</f>
        <v>6.2412200000000002</v>
      </c>
      <c r="N96" s="2">
        <f>0.157*B96-2.98</f>
        <v>1.7771000000000003</v>
      </c>
      <c r="O96">
        <f>0.78*B96+0.09</f>
        <v>23.724</v>
      </c>
      <c r="P96">
        <f>0.39*B96-5.43</f>
        <v>6.3870000000000005</v>
      </c>
      <c r="Q96">
        <f>0.78*B96+47.01</f>
        <v>70.644000000000005</v>
      </c>
    </row>
    <row r="97" spans="2:17">
      <c r="B97" s="1">
        <v>30.3</v>
      </c>
      <c r="C97" s="2">
        <f>0.236*B97+7.5</f>
        <v>14.6508</v>
      </c>
      <c r="D97" s="2">
        <f>0.157*B97+45.02</f>
        <v>49.777100000000004</v>
      </c>
      <c r="E97">
        <f>0.39*B97+62.6</f>
        <v>74.417000000000002</v>
      </c>
      <c r="F97">
        <f>1.18*B97+52.51</f>
        <v>88.263999999999996</v>
      </c>
      <c r="G97">
        <f>0.39*B97+27.57</f>
        <v>39.387</v>
      </c>
      <c r="H97">
        <f>1.18*B97+32.51</f>
        <v>68.263999999999996</v>
      </c>
      <c r="I97">
        <f>0.39*B97+54.57</f>
        <v>66.387</v>
      </c>
      <c r="J97">
        <f>0.15*B97+97</f>
        <v>101.545</v>
      </c>
      <c r="K97">
        <f>0.4*B97+0.62</f>
        <v>12.74</v>
      </c>
      <c r="L97">
        <f>0.4*B97+4.376</f>
        <v>16.496000000000002</v>
      </c>
      <c r="M97">
        <f>0.1574*B97+1.472</f>
        <v>6.2412200000000002</v>
      </c>
      <c r="N97" s="2">
        <f>0.157*B97-2.98</f>
        <v>1.7771000000000003</v>
      </c>
      <c r="O97">
        <f>0.78*B97+0.09</f>
        <v>23.724</v>
      </c>
      <c r="P97">
        <f>0.39*B97-5.43</f>
        <v>6.3870000000000005</v>
      </c>
      <c r="Q97">
        <f>0.78*B97+47.01</f>
        <v>70.644000000000005</v>
      </c>
    </row>
    <row r="98" spans="2:17">
      <c r="B98" s="1">
        <v>30.79</v>
      </c>
      <c r="C98" s="2">
        <f>0.236*B98+7.5</f>
        <v>14.766439999999999</v>
      </c>
      <c r="D98" s="2">
        <f>0.157*B98+45.02</f>
        <v>49.854030000000002</v>
      </c>
      <c r="E98">
        <f>0.39*B98+62.6</f>
        <v>74.608100000000007</v>
      </c>
      <c r="F98">
        <f>1.18*B98+52.51</f>
        <v>88.842199999999991</v>
      </c>
      <c r="G98">
        <f>0.39*B98+27.57</f>
        <v>39.578099999999999</v>
      </c>
      <c r="H98">
        <f>1.18*B98+32.51</f>
        <v>68.842199999999991</v>
      </c>
      <c r="I98">
        <f>0.39*B98+54.57</f>
        <v>66.578100000000006</v>
      </c>
      <c r="J98">
        <f>0.15*B98+97</f>
        <v>101.6185</v>
      </c>
      <c r="K98">
        <f>0.4*B98+0.62</f>
        <v>12.936</v>
      </c>
      <c r="L98">
        <f>0.4*B98+4.376</f>
        <v>16.692</v>
      </c>
      <c r="M98">
        <f>0.1574*B98+1.472</f>
        <v>6.318346</v>
      </c>
      <c r="N98" s="2">
        <f>0.157*B98-2.98</f>
        <v>1.8540300000000003</v>
      </c>
      <c r="O98">
        <f>0.78*B98+0.09</f>
        <v>24.106200000000001</v>
      </c>
      <c r="P98">
        <f>0.39*B98-5.43</f>
        <v>6.5781000000000009</v>
      </c>
      <c r="Q98">
        <f>0.78*B98+47.01</f>
        <v>71.026200000000003</v>
      </c>
    </row>
    <row r="99" spans="2:17">
      <c r="B99" s="1">
        <v>31.28</v>
      </c>
      <c r="C99" s="2">
        <f>0.236*B99+7.5</f>
        <v>14.88208</v>
      </c>
      <c r="D99" s="2">
        <f>0.157*B99+45.02</f>
        <v>49.930960000000006</v>
      </c>
      <c r="E99">
        <f>0.39*B99+62.6</f>
        <v>74.799199999999999</v>
      </c>
      <c r="F99">
        <f>1.18*B99+52.51</f>
        <v>89.420400000000001</v>
      </c>
      <c r="G99">
        <f>0.39*B99+27.57</f>
        <v>39.769199999999998</v>
      </c>
      <c r="H99">
        <f>1.18*B99+32.51</f>
        <v>69.420400000000001</v>
      </c>
      <c r="I99">
        <f>0.39*B99+54.57</f>
        <v>66.769199999999998</v>
      </c>
      <c r="J99">
        <f>0.15*B99+97</f>
        <v>101.69200000000001</v>
      </c>
      <c r="K99">
        <f>0.4*B99+0.62</f>
        <v>13.132</v>
      </c>
      <c r="L99">
        <f>0.4*B99+4.376</f>
        <v>16.888000000000002</v>
      </c>
      <c r="M99">
        <f>0.1574*B99+1.472</f>
        <v>6.3954719999999998</v>
      </c>
      <c r="N99" s="2">
        <f>0.157*B99-2.98</f>
        <v>1.9309600000000002</v>
      </c>
      <c r="O99">
        <f>0.78*B99+0.09</f>
        <v>24.488400000000002</v>
      </c>
      <c r="P99">
        <f>0.39*B99-5.43</f>
        <v>6.7692000000000014</v>
      </c>
      <c r="Q99">
        <f>0.78*B99+47.01</f>
        <v>71.4084</v>
      </c>
    </row>
    <row r="100" spans="2:17">
      <c r="B100" s="1">
        <v>31.28</v>
      </c>
      <c r="C100" s="2">
        <f>0.236*B100+7.5</f>
        <v>14.88208</v>
      </c>
      <c r="D100" s="2">
        <f>0.157*B100+45.02</f>
        <v>49.930960000000006</v>
      </c>
      <c r="E100">
        <f>0.39*B100+62.6</f>
        <v>74.799199999999999</v>
      </c>
      <c r="F100">
        <f>1.18*B100+52.51</f>
        <v>89.420400000000001</v>
      </c>
      <c r="G100">
        <f>0.39*B100+27.57</f>
        <v>39.769199999999998</v>
      </c>
      <c r="H100">
        <f>1.18*B100+32.51</f>
        <v>69.420400000000001</v>
      </c>
      <c r="I100">
        <f>0.39*B100+54.57</f>
        <v>66.769199999999998</v>
      </c>
      <c r="J100">
        <f>0.15*B100+97</f>
        <v>101.69200000000001</v>
      </c>
      <c r="K100">
        <f>0.4*B100+0.62</f>
        <v>13.132</v>
      </c>
      <c r="L100">
        <f>0.4*B100+4.376</f>
        <v>16.888000000000002</v>
      </c>
      <c r="M100">
        <f>0.1574*B100+1.472</f>
        <v>6.3954719999999998</v>
      </c>
      <c r="N100" s="2">
        <f>0.157*B100-2.98</f>
        <v>1.9309600000000002</v>
      </c>
      <c r="O100">
        <f>0.78*B100+0.09</f>
        <v>24.488400000000002</v>
      </c>
      <c r="P100">
        <f>0.39*B100-5.43</f>
        <v>6.7692000000000014</v>
      </c>
      <c r="Q100">
        <f>0.78*B100+47.01</f>
        <v>71.4084</v>
      </c>
    </row>
    <row r="101" spans="2:17">
      <c r="B101" s="1">
        <v>31.77</v>
      </c>
      <c r="C101" s="2">
        <f>0.236*B101+7.5</f>
        <v>14.997719999999999</v>
      </c>
      <c r="D101" s="2">
        <f>0.157*B101+45.02</f>
        <v>50.007890000000003</v>
      </c>
      <c r="E101">
        <f>0.39*B101+62.6</f>
        <v>74.990300000000005</v>
      </c>
      <c r="F101">
        <f>1.18*B101+52.51</f>
        <v>89.998599999999996</v>
      </c>
      <c r="G101">
        <f>0.39*B101+27.57</f>
        <v>39.960300000000004</v>
      </c>
      <c r="H101">
        <f>1.18*B101+32.51</f>
        <v>69.998599999999996</v>
      </c>
      <c r="I101">
        <f>0.39*B101+54.57</f>
        <v>66.960300000000004</v>
      </c>
      <c r="J101">
        <f>0.15*B101+97</f>
        <v>101.7655</v>
      </c>
      <c r="K101">
        <f>0.4*B101+0.62</f>
        <v>13.327999999999999</v>
      </c>
      <c r="L101">
        <f>0.4*B101+4.376</f>
        <v>17.084</v>
      </c>
      <c r="M101">
        <f>0.1574*B101+1.472</f>
        <v>6.4725979999999996</v>
      </c>
      <c r="N101" s="2">
        <f>0.157*B101-2.98</f>
        <v>2.0078900000000002</v>
      </c>
      <c r="O101">
        <f>0.78*B101+0.09</f>
        <v>24.8706</v>
      </c>
      <c r="P101">
        <f>0.39*B101-5.43</f>
        <v>6.9603000000000002</v>
      </c>
      <c r="Q101">
        <f>0.78*B101+47.01</f>
        <v>71.790599999999998</v>
      </c>
    </row>
  </sheetData>
  <sortState xmlns:xlrd2="http://schemas.microsoft.com/office/spreadsheetml/2017/richdata2" ref="B2:B101">
    <sortCondition ref="B2:B10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4FCE-5D6F-4352-B6D1-2EAE9E1B9AEE}">
  <dimension ref="A1:G101"/>
  <sheetViews>
    <sheetView workbookViewId="0">
      <selection sqref="A1:A1048576"/>
    </sheetView>
  </sheetViews>
  <sheetFormatPr defaultRowHeight="15"/>
  <cols>
    <col min="1" max="1" width="17" style="46" bestFit="1" customWidth="1"/>
  </cols>
  <sheetData>
    <row r="1" spans="1:7" ht="18.75">
      <c r="A1" s="47" t="s">
        <v>7</v>
      </c>
    </row>
    <row r="2" spans="1:7">
      <c r="A2" s="46">
        <v>62.003399999999999</v>
      </c>
    </row>
    <row r="3" spans="1:7">
      <c r="A3" s="46">
        <v>62.003399999999999</v>
      </c>
      <c r="C3" s="17"/>
      <c r="D3" s="18" t="s">
        <v>16</v>
      </c>
      <c r="E3" s="19" t="s">
        <v>17</v>
      </c>
      <c r="F3" s="19" t="s">
        <v>18</v>
      </c>
      <c r="G3" s="20" t="s">
        <v>19</v>
      </c>
    </row>
    <row r="4" spans="1:7">
      <c r="A4" s="46">
        <v>62.003399999999999</v>
      </c>
      <c r="C4" s="21" t="s">
        <v>20</v>
      </c>
      <c r="D4" s="30">
        <f>MIN(A2:A102)</f>
        <v>62.003399999999999</v>
      </c>
      <c r="E4" s="22" t="s">
        <v>21</v>
      </c>
      <c r="F4" s="22" t="s">
        <v>68</v>
      </c>
      <c r="G4" s="23" t="s">
        <v>22</v>
      </c>
    </row>
    <row r="5" spans="1:7">
      <c r="A5" s="46">
        <v>62.385599999999997</v>
      </c>
      <c r="C5" s="24" t="s">
        <v>23</v>
      </c>
      <c r="D5" s="22">
        <f>QUARTILE(A3:A102,1)</f>
        <v>64.862099999999998</v>
      </c>
      <c r="E5" s="22" t="s">
        <v>24</v>
      </c>
      <c r="F5" s="22" t="s">
        <v>69</v>
      </c>
      <c r="G5" s="25" t="s">
        <v>22</v>
      </c>
    </row>
    <row r="6" spans="1:7">
      <c r="A6" s="46">
        <v>62.385599999999997</v>
      </c>
      <c r="C6" s="24" t="s">
        <v>25</v>
      </c>
      <c r="D6" s="22">
        <f>QUARTILE(A3:A102,2)</f>
        <v>65.244299999999996</v>
      </c>
      <c r="E6" s="22" t="s">
        <v>26</v>
      </c>
      <c r="F6" s="22" t="s">
        <v>70</v>
      </c>
      <c r="G6" s="26" t="s">
        <v>22</v>
      </c>
    </row>
    <row r="7" spans="1:7">
      <c r="A7" s="46">
        <v>62.576700000000002</v>
      </c>
      <c r="C7" s="24" t="s">
        <v>27</v>
      </c>
      <c r="D7" s="22">
        <f>QUARTILE(A3:A102,3)</f>
        <v>65.626500000000007</v>
      </c>
      <c r="E7" s="22" t="s">
        <v>28</v>
      </c>
      <c r="F7" s="22" t="s">
        <v>71</v>
      </c>
      <c r="G7" s="25" t="s">
        <v>22</v>
      </c>
    </row>
    <row r="8" spans="1:7">
      <c r="A8" s="46">
        <v>62.576700000000002</v>
      </c>
      <c r="C8" s="27" t="s">
        <v>29</v>
      </c>
      <c r="D8" s="28">
        <f>QUARTILE(A3:A102,4)</f>
        <v>66.960300000000004</v>
      </c>
      <c r="E8" s="28" t="s">
        <v>30</v>
      </c>
      <c r="F8" s="28" t="s">
        <v>72</v>
      </c>
      <c r="G8" s="29" t="s">
        <v>22</v>
      </c>
    </row>
    <row r="9" spans="1:7">
      <c r="A9" s="46">
        <v>62.576700000000002</v>
      </c>
    </row>
    <row r="10" spans="1:7">
      <c r="A10" s="46">
        <v>62.767800000000001</v>
      </c>
    </row>
    <row r="11" spans="1:7">
      <c r="A11" s="46">
        <v>62.9589</v>
      </c>
    </row>
    <row r="12" spans="1:7">
      <c r="A12" s="46">
        <v>62.9589</v>
      </c>
    </row>
    <row r="13" spans="1:7">
      <c r="A13" s="46">
        <v>63.337200000000003</v>
      </c>
    </row>
    <row r="14" spans="1:7">
      <c r="A14" s="46">
        <v>63.528300000000002</v>
      </c>
    </row>
    <row r="15" spans="1:7">
      <c r="A15" s="46">
        <v>63.528300000000002</v>
      </c>
    </row>
    <row r="16" spans="1:7">
      <c r="A16" s="46">
        <v>63.910499999999999</v>
      </c>
    </row>
    <row r="17" spans="1:1">
      <c r="A17" s="46">
        <v>64.101600000000005</v>
      </c>
    </row>
    <row r="18" spans="1:1">
      <c r="A18" s="46">
        <v>64.101600000000005</v>
      </c>
    </row>
    <row r="19" spans="1:1">
      <c r="A19" s="46">
        <v>64.101600000000005</v>
      </c>
    </row>
    <row r="20" spans="1:1">
      <c r="A20" s="46">
        <v>64.292699999999996</v>
      </c>
    </row>
    <row r="21" spans="1:1">
      <c r="A21" s="46">
        <v>64.292699999999996</v>
      </c>
    </row>
    <row r="22" spans="1:1">
      <c r="A22" s="46">
        <v>64.483800000000002</v>
      </c>
    </row>
    <row r="23" spans="1:1">
      <c r="A23" s="46">
        <v>64.483800000000002</v>
      </c>
    </row>
    <row r="24" spans="1:1">
      <c r="A24" s="46">
        <v>64.483800000000002</v>
      </c>
    </row>
    <row r="25" spans="1:1">
      <c r="A25" s="46">
        <v>64.862099999999998</v>
      </c>
    </row>
    <row r="26" spans="1:1">
      <c r="A26" s="46">
        <v>64.862099999999998</v>
      </c>
    </row>
    <row r="27" spans="1:1">
      <c r="A27" s="46">
        <v>64.862099999999998</v>
      </c>
    </row>
    <row r="28" spans="1:1">
      <c r="A28" s="46">
        <v>64.862099999999998</v>
      </c>
    </row>
    <row r="29" spans="1:1">
      <c r="A29" s="46">
        <v>64.862099999999998</v>
      </c>
    </row>
    <row r="30" spans="1:1">
      <c r="A30" s="46">
        <v>64.862099999999998</v>
      </c>
    </row>
    <row r="31" spans="1:1">
      <c r="A31" s="46">
        <v>64.862099999999998</v>
      </c>
    </row>
    <row r="32" spans="1:1">
      <c r="A32" s="46">
        <v>64.862099999999998</v>
      </c>
    </row>
    <row r="33" spans="1:1">
      <c r="A33" s="46">
        <v>64.862099999999998</v>
      </c>
    </row>
    <row r="34" spans="1:1">
      <c r="A34" s="46">
        <v>64.862099999999998</v>
      </c>
    </row>
    <row r="35" spans="1:1">
      <c r="A35" s="46">
        <v>64.862099999999998</v>
      </c>
    </row>
    <row r="36" spans="1:1">
      <c r="A36" s="46">
        <v>65.053200000000004</v>
      </c>
    </row>
    <row r="37" spans="1:1">
      <c r="A37" s="46">
        <v>65.053200000000004</v>
      </c>
    </row>
    <row r="38" spans="1:1">
      <c r="A38" s="46">
        <v>65.053200000000004</v>
      </c>
    </row>
    <row r="39" spans="1:1">
      <c r="A39" s="46">
        <v>65.053200000000004</v>
      </c>
    </row>
    <row r="40" spans="1:1">
      <c r="A40" s="46">
        <v>65.053200000000004</v>
      </c>
    </row>
    <row r="41" spans="1:1">
      <c r="A41" s="46">
        <v>65.053200000000004</v>
      </c>
    </row>
    <row r="42" spans="1:1">
      <c r="A42" s="46">
        <v>65.244299999999996</v>
      </c>
    </row>
    <row r="43" spans="1:1">
      <c r="A43" s="46">
        <v>65.244299999999996</v>
      </c>
    </row>
    <row r="44" spans="1:1">
      <c r="A44" s="46">
        <v>65.244299999999996</v>
      </c>
    </row>
    <row r="45" spans="1:1">
      <c r="A45" s="46">
        <v>65.244299999999996</v>
      </c>
    </row>
    <row r="46" spans="1:1">
      <c r="A46" s="46">
        <v>65.244299999999996</v>
      </c>
    </row>
    <row r="47" spans="1:1">
      <c r="A47" s="46">
        <v>65.244299999999996</v>
      </c>
    </row>
    <row r="48" spans="1:1">
      <c r="A48" s="46">
        <v>65.244299999999996</v>
      </c>
    </row>
    <row r="49" spans="1:1">
      <c r="A49" s="46">
        <v>65.244299999999996</v>
      </c>
    </row>
    <row r="50" spans="1:1">
      <c r="A50" s="46">
        <v>65.244299999999996</v>
      </c>
    </row>
    <row r="51" spans="1:1">
      <c r="A51" s="46">
        <v>65.244299999999996</v>
      </c>
    </row>
    <row r="52" spans="1:1">
      <c r="A52" s="46">
        <v>65.244299999999996</v>
      </c>
    </row>
    <row r="53" spans="1:1">
      <c r="A53" s="46">
        <v>65.244299999999996</v>
      </c>
    </row>
    <row r="54" spans="1:1">
      <c r="A54" s="46">
        <v>65.435400000000001</v>
      </c>
    </row>
    <row r="55" spans="1:1">
      <c r="A55" s="46">
        <v>65.435400000000001</v>
      </c>
    </row>
    <row r="56" spans="1:1">
      <c r="A56" s="46">
        <v>65.435400000000001</v>
      </c>
    </row>
    <row r="57" spans="1:1">
      <c r="A57" s="46">
        <v>65.435400000000001</v>
      </c>
    </row>
    <row r="58" spans="1:1">
      <c r="A58" s="46">
        <v>65.435400000000001</v>
      </c>
    </row>
    <row r="59" spans="1:1">
      <c r="A59" s="46">
        <v>65.435400000000001</v>
      </c>
    </row>
    <row r="60" spans="1:1">
      <c r="A60" s="46">
        <v>65.435400000000001</v>
      </c>
    </row>
    <row r="61" spans="1:1">
      <c r="A61" s="46">
        <v>65.435400000000001</v>
      </c>
    </row>
    <row r="62" spans="1:1">
      <c r="A62" s="46">
        <v>65.435400000000001</v>
      </c>
    </row>
    <row r="63" spans="1:1">
      <c r="A63" s="46">
        <v>65.435400000000001</v>
      </c>
    </row>
    <row r="64" spans="1:1">
      <c r="A64" s="46">
        <v>65.435400000000001</v>
      </c>
    </row>
    <row r="65" spans="1:1">
      <c r="A65" s="46">
        <v>65.435400000000001</v>
      </c>
    </row>
    <row r="66" spans="1:1">
      <c r="A66" s="46">
        <v>65.626500000000007</v>
      </c>
    </row>
    <row r="67" spans="1:1">
      <c r="A67" s="46">
        <v>65.626500000000007</v>
      </c>
    </row>
    <row r="68" spans="1:1">
      <c r="A68" s="46">
        <v>65.626500000000007</v>
      </c>
    </row>
    <row r="69" spans="1:1">
      <c r="A69" s="46">
        <v>65.626500000000007</v>
      </c>
    </row>
    <row r="70" spans="1:1">
      <c r="A70" s="46">
        <v>65.626500000000007</v>
      </c>
    </row>
    <row r="71" spans="1:1">
      <c r="A71" s="46">
        <v>65.626500000000007</v>
      </c>
    </row>
    <row r="72" spans="1:1">
      <c r="A72" s="46">
        <v>65.626500000000007</v>
      </c>
    </row>
    <row r="73" spans="1:1">
      <c r="A73" s="46">
        <v>65.626500000000007</v>
      </c>
    </row>
    <row r="74" spans="1:1">
      <c r="A74" s="46">
        <v>65.626500000000007</v>
      </c>
    </row>
    <row r="75" spans="1:1">
      <c r="A75" s="46">
        <v>65.626500000000007</v>
      </c>
    </row>
    <row r="76" spans="1:1">
      <c r="A76" s="46">
        <v>65.626500000000007</v>
      </c>
    </row>
    <row r="77" spans="1:1">
      <c r="A77" s="46">
        <v>65.626500000000007</v>
      </c>
    </row>
    <row r="78" spans="1:1">
      <c r="A78" s="46">
        <v>65.626500000000007</v>
      </c>
    </row>
    <row r="79" spans="1:1">
      <c r="A79" s="46">
        <v>65.626500000000007</v>
      </c>
    </row>
    <row r="80" spans="1:1">
      <c r="A80" s="46">
        <v>65.817599999999999</v>
      </c>
    </row>
    <row r="81" spans="1:1">
      <c r="A81" s="46">
        <v>65.817599999999999</v>
      </c>
    </row>
    <row r="82" spans="1:1">
      <c r="A82" s="46">
        <v>65.817599999999999</v>
      </c>
    </row>
    <row r="83" spans="1:1">
      <c r="A83" s="46">
        <v>65.817599999999999</v>
      </c>
    </row>
    <row r="84" spans="1:1">
      <c r="A84" s="46">
        <v>65.817599999999999</v>
      </c>
    </row>
    <row r="85" spans="1:1">
      <c r="A85" s="46">
        <v>65.817599999999999</v>
      </c>
    </row>
    <row r="86" spans="1:1">
      <c r="A86" s="46">
        <v>66.008700000000005</v>
      </c>
    </row>
    <row r="87" spans="1:1">
      <c r="A87" s="46">
        <v>66.008700000000005</v>
      </c>
    </row>
    <row r="88" spans="1:1">
      <c r="A88" s="46">
        <v>66.008700000000005</v>
      </c>
    </row>
    <row r="89" spans="1:1">
      <c r="A89" s="46">
        <v>66.008700000000005</v>
      </c>
    </row>
    <row r="90" spans="1:1">
      <c r="A90" s="46">
        <v>66.008700000000005</v>
      </c>
    </row>
    <row r="91" spans="1:1">
      <c r="A91" s="46">
        <v>66.195899999999995</v>
      </c>
    </row>
    <row r="92" spans="1:1">
      <c r="A92" s="46">
        <v>66.195899999999995</v>
      </c>
    </row>
    <row r="93" spans="1:1">
      <c r="A93" s="46">
        <v>66.195899999999995</v>
      </c>
    </row>
    <row r="94" spans="1:1">
      <c r="A94" s="46">
        <v>66.195899999999995</v>
      </c>
    </row>
    <row r="95" spans="1:1">
      <c r="A95" s="46">
        <v>66.387</v>
      </c>
    </row>
    <row r="96" spans="1:1">
      <c r="A96" s="46">
        <v>66.387</v>
      </c>
    </row>
    <row r="97" spans="1:1">
      <c r="A97" s="46">
        <v>66.387</v>
      </c>
    </row>
    <row r="98" spans="1:1">
      <c r="A98" s="46">
        <v>66.578100000000006</v>
      </c>
    </row>
    <row r="99" spans="1:1">
      <c r="A99" s="46">
        <v>66.769199999999998</v>
      </c>
    </row>
    <row r="100" spans="1:1">
      <c r="A100" s="46">
        <v>66.769199999999998</v>
      </c>
    </row>
    <row r="101" spans="1:1">
      <c r="A101" s="46">
        <v>66.960300000000004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38AD-261F-4387-BBC9-A619F0598088}">
  <dimension ref="A1:G101"/>
  <sheetViews>
    <sheetView workbookViewId="0">
      <selection activeCell="D14" sqref="D14"/>
    </sheetView>
  </sheetViews>
  <sheetFormatPr defaultRowHeight="15"/>
  <cols>
    <col min="1" max="1" width="10" style="46" bestFit="1" customWidth="1"/>
    <col min="5" max="5" width="14.5703125" bestFit="1" customWidth="1"/>
    <col min="6" max="6" width="12.7109375" customWidth="1"/>
  </cols>
  <sheetData>
    <row r="1" spans="1:7" ht="18.75">
      <c r="A1" s="32" t="s">
        <v>8</v>
      </c>
    </row>
    <row r="2" spans="1:7">
      <c r="A2" s="46">
        <v>99.858999999999995</v>
      </c>
      <c r="C2" s="4"/>
      <c r="D2" s="5" t="s">
        <v>16</v>
      </c>
      <c r="E2" s="6" t="s">
        <v>17</v>
      </c>
      <c r="F2" s="6" t="s">
        <v>18</v>
      </c>
      <c r="G2" s="7" t="s">
        <v>19</v>
      </c>
    </row>
    <row r="3" spans="1:7">
      <c r="A3" s="46">
        <v>99.858999999999995</v>
      </c>
      <c r="C3" s="8" t="s">
        <v>20</v>
      </c>
      <c r="D3" s="9">
        <f>MIN(A2:A101)</f>
        <v>99.858999999999995</v>
      </c>
      <c r="E3" s="9" t="s">
        <v>21</v>
      </c>
      <c r="F3" s="9" t="s">
        <v>73</v>
      </c>
      <c r="G3" s="10" t="s">
        <v>22</v>
      </c>
    </row>
    <row r="4" spans="1:7">
      <c r="A4" s="46">
        <v>99.858999999999995</v>
      </c>
      <c r="C4" s="11" t="s">
        <v>23</v>
      </c>
      <c r="D4" s="9">
        <f>QUARTILE(A2:A101,1)</f>
        <v>100.9585</v>
      </c>
      <c r="E4" s="9" t="s">
        <v>24</v>
      </c>
      <c r="F4" s="9" t="s">
        <v>74</v>
      </c>
      <c r="G4" s="12" t="s">
        <v>22</v>
      </c>
    </row>
    <row r="5" spans="1:7">
      <c r="A5" s="46">
        <v>100.006</v>
      </c>
      <c r="C5" s="11" t="s">
        <v>25</v>
      </c>
      <c r="D5" s="9">
        <f>QUARTILE(A2:A101,2)</f>
        <v>101.10550000000001</v>
      </c>
      <c r="E5" s="9" t="s">
        <v>26</v>
      </c>
      <c r="F5" s="9" t="s">
        <v>75</v>
      </c>
      <c r="G5" s="13" t="s">
        <v>22</v>
      </c>
    </row>
    <row r="6" spans="1:7">
      <c r="A6" s="46">
        <v>100.006</v>
      </c>
      <c r="C6" s="11" t="s">
        <v>27</v>
      </c>
      <c r="D6" s="9">
        <f>QUARTILE(A2:A101,3)</f>
        <v>101.2525</v>
      </c>
      <c r="E6" s="9" t="s">
        <v>28</v>
      </c>
      <c r="F6" s="9" t="s">
        <v>76</v>
      </c>
      <c r="G6" s="12" t="s">
        <v>22</v>
      </c>
    </row>
    <row r="7" spans="1:7">
      <c r="A7" s="46">
        <v>100.0795</v>
      </c>
      <c r="C7" s="14" t="s">
        <v>29</v>
      </c>
      <c r="D7" s="15">
        <f>QUARTILE(A2:A101,4)</f>
        <v>101.7655</v>
      </c>
      <c r="E7" s="15" t="s">
        <v>30</v>
      </c>
      <c r="F7" s="15" t="s">
        <v>77</v>
      </c>
      <c r="G7" s="16" t="s">
        <v>22</v>
      </c>
    </row>
    <row r="8" spans="1:7">
      <c r="A8" s="46">
        <v>100.0795</v>
      </c>
    </row>
    <row r="9" spans="1:7">
      <c r="A9" s="46">
        <v>100.0795</v>
      </c>
    </row>
    <row r="10" spans="1:7">
      <c r="A10" s="46">
        <v>100.15300000000001</v>
      </c>
    </row>
    <row r="11" spans="1:7">
      <c r="A11" s="46">
        <v>100.2265</v>
      </c>
    </row>
    <row r="12" spans="1:7">
      <c r="A12" s="46">
        <v>100.2265</v>
      </c>
    </row>
    <row r="13" spans="1:7">
      <c r="A13" s="46">
        <v>100.372</v>
      </c>
    </row>
    <row r="14" spans="1:7">
      <c r="A14" s="46">
        <v>100.4455</v>
      </c>
    </row>
    <row r="15" spans="1:7">
      <c r="A15" s="46">
        <v>100.4455</v>
      </c>
    </row>
    <row r="16" spans="1:7">
      <c r="A16" s="46">
        <v>100.5925</v>
      </c>
    </row>
    <row r="17" spans="1:1">
      <c r="A17" s="46">
        <v>100.666</v>
      </c>
    </row>
    <row r="18" spans="1:1">
      <c r="A18" s="46">
        <v>100.666</v>
      </c>
    </row>
    <row r="19" spans="1:1">
      <c r="A19" s="46">
        <v>100.666</v>
      </c>
    </row>
    <row r="20" spans="1:1">
      <c r="A20" s="46">
        <v>100.73949999999999</v>
      </c>
    </row>
    <row r="21" spans="1:1">
      <c r="A21" s="46">
        <v>100.73949999999999</v>
      </c>
    </row>
    <row r="22" spans="1:1">
      <c r="A22" s="46">
        <v>100.813</v>
      </c>
    </row>
    <row r="23" spans="1:1">
      <c r="A23" s="46">
        <v>100.813</v>
      </c>
    </row>
    <row r="24" spans="1:1">
      <c r="A24" s="46">
        <v>100.813</v>
      </c>
    </row>
    <row r="25" spans="1:1">
      <c r="A25" s="46">
        <v>100.9585</v>
      </c>
    </row>
    <row r="26" spans="1:1">
      <c r="A26" s="46">
        <v>100.9585</v>
      </c>
    </row>
    <row r="27" spans="1:1">
      <c r="A27" s="46">
        <v>100.9585</v>
      </c>
    </row>
    <row r="28" spans="1:1">
      <c r="A28" s="46">
        <v>100.9585</v>
      </c>
    </row>
    <row r="29" spans="1:1">
      <c r="A29" s="46">
        <v>100.9585</v>
      </c>
    </row>
    <row r="30" spans="1:1">
      <c r="A30" s="46">
        <v>100.9585</v>
      </c>
    </row>
    <row r="31" spans="1:1">
      <c r="A31" s="46">
        <v>100.9585</v>
      </c>
    </row>
    <row r="32" spans="1:1">
      <c r="A32" s="46">
        <v>100.9585</v>
      </c>
    </row>
    <row r="33" spans="1:1">
      <c r="A33" s="46">
        <v>100.9585</v>
      </c>
    </row>
    <row r="34" spans="1:1">
      <c r="A34" s="46">
        <v>100.9585</v>
      </c>
    </row>
    <row r="35" spans="1:1">
      <c r="A35" s="46">
        <v>100.9585</v>
      </c>
    </row>
    <row r="36" spans="1:1">
      <c r="A36" s="46">
        <v>101.032</v>
      </c>
    </row>
    <row r="37" spans="1:1">
      <c r="A37" s="46">
        <v>101.032</v>
      </c>
    </row>
    <row r="38" spans="1:1">
      <c r="A38" s="46">
        <v>101.032</v>
      </c>
    </row>
    <row r="39" spans="1:1">
      <c r="A39" s="46">
        <v>101.032</v>
      </c>
    </row>
    <row r="40" spans="1:1">
      <c r="A40" s="46">
        <v>101.032</v>
      </c>
    </row>
    <row r="41" spans="1:1">
      <c r="A41" s="46">
        <v>101.032</v>
      </c>
    </row>
    <row r="42" spans="1:1">
      <c r="A42" s="46">
        <v>101.10550000000001</v>
      </c>
    </row>
    <row r="43" spans="1:1">
      <c r="A43" s="46">
        <v>101.10550000000001</v>
      </c>
    </row>
    <row r="44" spans="1:1">
      <c r="A44" s="46">
        <v>101.10550000000001</v>
      </c>
    </row>
    <row r="45" spans="1:1">
      <c r="A45" s="46">
        <v>101.10550000000001</v>
      </c>
    </row>
    <row r="46" spans="1:1">
      <c r="A46" s="46">
        <v>101.10550000000001</v>
      </c>
    </row>
    <row r="47" spans="1:1">
      <c r="A47" s="46">
        <v>101.10550000000001</v>
      </c>
    </row>
    <row r="48" spans="1:1">
      <c r="A48" s="46">
        <v>101.10550000000001</v>
      </c>
    </row>
    <row r="49" spans="1:1">
      <c r="A49" s="46">
        <v>101.10550000000001</v>
      </c>
    </row>
    <row r="50" spans="1:1">
      <c r="A50" s="46">
        <v>101.10550000000001</v>
      </c>
    </row>
    <row r="51" spans="1:1">
      <c r="A51" s="46">
        <v>101.10550000000001</v>
      </c>
    </row>
    <row r="52" spans="1:1">
      <c r="A52" s="46">
        <v>101.10550000000001</v>
      </c>
    </row>
    <row r="53" spans="1:1">
      <c r="A53" s="46">
        <v>101.10550000000001</v>
      </c>
    </row>
    <row r="54" spans="1:1">
      <c r="A54" s="46">
        <v>101.179</v>
      </c>
    </row>
    <row r="55" spans="1:1">
      <c r="A55" s="46">
        <v>101.179</v>
      </c>
    </row>
    <row r="56" spans="1:1">
      <c r="A56" s="46">
        <v>101.179</v>
      </c>
    </row>
    <row r="57" spans="1:1">
      <c r="A57" s="46">
        <v>101.179</v>
      </c>
    </row>
    <row r="58" spans="1:1">
      <c r="A58" s="46">
        <v>101.179</v>
      </c>
    </row>
    <row r="59" spans="1:1">
      <c r="A59" s="46">
        <v>101.179</v>
      </c>
    </row>
    <row r="60" spans="1:1">
      <c r="A60" s="46">
        <v>101.179</v>
      </c>
    </row>
    <row r="61" spans="1:1">
      <c r="A61" s="46">
        <v>101.179</v>
      </c>
    </row>
    <row r="62" spans="1:1">
      <c r="A62" s="46">
        <v>101.179</v>
      </c>
    </row>
    <row r="63" spans="1:1">
      <c r="A63" s="46">
        <v>101.179</v>
      </c>
    </row>
    <row r="64" spans="1:1">
      <c r="A64" s="46">
        <v>101.179</v>
      </c>
    </row>
    <row r="65" spans="1:1">
      <c r="A65" s="46">
        <v>101.179</v>
      </c>
    </row>
    <row r="66" spans="1:1">
      <c r="A66" s="46">
        <v>101.2525</v>
      </c>
    </row>
    <row r="67" spans="1:1">
      <c r="A67" s="46">
        <v>101.2525</v>
      </c>
    </row>
    <row r="68" spans="1:1">
      <c r="A68" s="46">
        <v>101.2525</v>
      </c>
    </row>
    <row r="69" spans="1:1">
      <c r="A69" s="46">
        <v>101.2525</v>
      </c>
    </row>
    <row r="70" spans="1:1">
      <c r="A70" s="46">
        <v>101.2525</v>
      </c>
    </row>
    <row r="71" spans="1:1">
      <c r="A71" s="46">
        <v>101.2525</v>
      </c>
    </row>
    <row r="72" spans="1:1">
      <c r="A72" s="46">
        <v>101.2525</v>
      </c>
    </row>
    <row r="73" spans="1:1">
      <c r="A73" s="46">
        <v>101.2525</v>
      </c>
    </row>
    <row r="74" spans="1:1">
      <c r="A74" s="46">
        <v>101.2525</v>
      </c>
    </row>
    <row r="75" spans="1:1">
      <c r="A75" s="46">
        <v>101.2525</v>
      </c>
    </row>
    <row r="76" spans="1:1">
      <c r="A76" s="46">
        <v>101.2525</v>
      </c>
    </row>
    <row r="77" spans="1:1">
      <c r="A77" s="46">
        <v>101.2525</v>
      </c>
    </row>
    <row r="78" spans="1:1">
      <c r="A78" s="46">
        <v>101.2525</v>
      </c>
    </row>
    <row r="79" spans="1:1">
      <c r="A79" s="46">
        <v>101.2525</v>
      </c>
    </row>
    <row r="80" spans="1:1">
      <c r="A80" s="46">
        <v>101.32599999999999</v>
      </c>
    </row>
    <row r="81" spans="1:1">
      <c r="A81" s="46">
        <v>101.32599999999999</v>
      </c>
    </row>
    <row r="82" spans="1:1">
      <c r="A82" s="46">
        <v>101.32599999999999</v>
      </c>
    </row>
    <row r="83" spans="1:1">
      <c r="A83" s="46">
        <v>101.32599999999999</v>
      </c>
    </row>
    <row r="84" spans="1:1">
      <c r="A84" s="46">
        <v>101.32599999999999</v>
      </c>
    </row>
    <row r="85" spans="1:1">
      <c r="A85" s="46">
        <v>101.32599999999999</v>
      </c>
    </row>
    <row r="86" spans="1:1">
      <c r="A86" s="46">
        <v>101.3995</v>
      </c>
    </row>
    <row r="87" spans="1:1">
      <c r="A87" s="46">
        <v>101.3995</v>
      </c>
    </row>
    <row r="88" spans="1:1">
      <c r="A88" s="46">
        <v>101.3995</v>
      </c>
    </row>
    <row r="89" spans="1:1">
      <c r="A89" s="46">
        <v>101.3995</v>
      </c>
    </row>
    <row r="90" spans="1:1">
      <c r="A90" s="46">
        <v>101.3995</v>
      </c>
    </row>
    <row r="91" spans="1:1">
      <c r="A91" s="46">
        <v>101.47150000000001</v>
      </c>
    </row>
    <row r="92" spans="1:1">
      <c r="A92" s="46">
        <v>101.47150000000001</v>
      </c>
    </row>
    <row r="93" spans="1:1">
      <c r="A93" s="46">
        <v>101.47150000000001</v>
      </c>
    </row>
    <row r="94" spans="1:1">
      <c r="A94" s="46">
        <v>101.47150000000001</v>
      </c>
    </row>
    <row r="95" spans="1:1">
      <c r="A95" s="46">
        <v>101.545</v>
      </c>
    </row>
    <row r="96" spans="1:1">
      <c r="A96" s="46">
        <v>101.545</v>
      </c>
    </row>
    <row r="97" spans="1:1">
      <c r="A97" s="46">
        <v>101.545</v>
      </c>
    </row>
    <row r="98" spans="1:1">
      <c r="A98" s="46">
        <v>101.6185</v>
      </c>
    </row>
    <row r="99" spans="1:1">
      <c r="A99" s="46">
        <v>101.69200000000001</v>
      </c>
    </row>
    <row r="100" spans="1:1">
      <c r="A100" s="46">
        <v>101.69200000000001</v>
      </c>
    </row>
    <row r="101" spans="1:1">
      <c r="A101" s="46">
        <v>101.7655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8D7B-0992-474A-9345-73647E37C207}">
  <dimension ref="A1:G101"/>
  <sheetViews>
    <sheetView workbookViewId="0">
      <selection sqref="A1:A1048576"/>
    </sheetView>
  </sheetViews>
  <sheetFormatPr defaultRowHeight="15"/>
  <cols>
    <col min="1" max="1" width="20.140625" style="46" bestFit="1" customWidth="1"/>
    <col min="5" max="5" width="14.5703125" bestFit="1" customWidth="1"/>
    <col min="6" max="6" width="9.28515625" bestFit="1" customWidth="1"/>
  </cols>
  <sheetData>
    <row r="1" spans="1:7" ht="18.75">
      <c r="A1" s="47" t="s">
        <v>9</v>
      </c>
    </row>
    <row r="2" spans="1:7">
      <c r="A2" s="46">
        <v>8.2439999999999998</v>
      </c>
    </row>
    <row r="3" spans="1:7">
      <c r="A3" s="46">
        <v>8.2439999999999998</v>
      </c>
    </row>
    <row r="4" spans="1:7">
      <c r="A4" s="46">
        <v>8.2439999999999998</v>
      </c>
      <c r="C4" s="17"/>
      <c r="D4" s="18" t="s">
        <v>16</v>
      </c>
      <c r="E4" s="19" t="s">
        <v>17</v>
      </c>
      <c r="F4" s="19" t="s">
        <v>18</v>
      </c>
      <c r="G4" s="20" t="s">
        <v>19</v>
      </c>
    </row>
    <row r="5" spans="1:7">
      <c r="A5" s="46">
        <v>8.6359999999999992</v>
      </c>
      <c r="C5" s="21" t="s">
        <v>20</v>
      </c>
      <c r="D5" s="30">
        <f>MIN(A3:A103)</f>
        <v>8.2439999999999998</v>
      </c>
      <c r="E5" s="22" t="s">
        <v>21</v>
      </c>
      <c r="F5" s="22" t="s">
        <v>78</v>
      </c>
      <c r="G5" s="23" t="s">
        <v>22</v>
      </c>
    </row>
    <row r="6" spans="1:7">
      <c r="A6" s="46">
        <v>8.6359999999999992</v>
      </c>
      <c r="C6" s="24" t="s">
        <v>23</v>
      </c>
      <c r="D6" s="22">
        <f>QUARTILE(A4:A103,1)</f>
        <v>11.176</v>
      </c>
      <c r="E6" s="22" t="s">
        <v>24</v>
      </c>
      <c r="F6" s="39" t="s">
        <v>79</v>
      </c>
      <c r="G6" s="25" t="s">
        <v>22</v>
      </c>
    </row>
    <row r="7" spans="1:7">
      <c r="A7" s="46">
        <v>8.8320000000000007</v>
      </c>
      <c r="C7" s="24" t="s">
        <v>25</v>
      </c>
      <c r="D7" s="22">
        <f>QUARTILE(A4:A103,2)</f>
        <v>11.568</v>
      </c>
      <c r="E7" s="22" t="s">
        <v>26</v>
      </c>
      <c r="F7" s="22" t="s">
        <v>80</v>
      </c>
      <c r="G7" s="26" t="s">
        <v>22</v>
      </c>
    </row>
    <row r="8" spans="1:7">
      <c r="A8" s="46">
        <v>8.8320000000000007</v>
      </c>
      <c r="C8" s="24" t="s">
        <v>27</v>
      </c>
      <c r="D8" s="22">
        <f>QUARTILE(A4:A103,3)</f>
        <v>11.96</v>
      </c>
      <c r="E8" s="22" t="s">
        <v>28</v>
      </c>
      <c r="F8" s="22" t="s">
        <v>81</v>
      </c>
      <c r="G8" s="25" t="s">
        <v>22</v>
      </c>
    </row>
    <row r="9" spans="1:7">
      <c r="A9" s="46">
        <v>8.8320000000000007</v>
      </c>
      <c r="C9" s="27" t="s">
        <v>29</v>
      </c>
      <c r="D9" s="28">
        <f>QUARTILE(A4:A103,4)</f>
        <v>13.327999999999999</v>
      </c>
      <c r="E9" s="28" t="s">
        <v>30</v>
      </c>
      <c r="F9" s="28" t="s">
        <v>82</v>
      </c>
      <c r="G9" s="29" t="s">
        <v>22</v>
      </c>
    </row>
    <row r="10" spans="1:7">
      <c r="A10" s="46">
        <v>9.0279999999999987</v>
      </c>
    </row>
    <row r="11" spans="1:7">
      <c r="A11" s="46">
        <v>9.2240000000000002</v>
      </c>
    </row>
    <row r="12" spans="1:7">
      <c r="A12" s="46">
        <v>9.2240000000000002</v>
      </c>
    </row>
    <row r="13" spans="1:7">
      <c r="A13" s="46">
        <v>9.6120000000000001</v>
      </c>
    </row>
    <row r="14" spans="1:7">
      <c r="A14" s="46">
        <v>9.8079999999999998</v>
      </c>
    </row>
    <row r="15" spans="1:7">
      <c r="A15" s="46">
        <v>9.8079999999999998</v>
      </c>
    </row>
    <row r="16" spans="1:7">
      <c r="A16" s="46">
        <v>10.199999999999999</v>
      </c>
    </row>
    <row r="17" spans="1:1">
      <c r="A17" s="46">
        <v>10.396000000000001</v>
      </c>
    </row>
    <row r="18" spans="1:1">
      <c r="A18" s="46">
        <v>10.396000000000001</v>
      </c>
    </row>
    <row r="19" spans="1:1">
      <c r="A19" s="46">
        <v>10.396000000000001</v>
      </c>
    </row>
    <row r="20" spans="1:1">
      <c r="A20" s="46">
        <v>10.592000000000001</v>
      </c>
    </row>
    <row r="21" spans="1:1">
      <c r="A21" s="46">
        <v>10.592000000000001</v>
      </c>
    </row>
    <row r="22" spans="1:1">
      <c r="A22" s="46">
        <v>10.788</v>
      </c>
    </row>
    <row r="23" spans="1:1">
      <c r="A23" s="46">
        <v>10.788</v>
      </c>
    </row>
    <row r="24" spans="1:1">
      <c r="A24" s="46">
        <v>10.788</v>
      </c>
    </row>
    <row r="25" spans="1:1">
      <c r="A25" s="46">
        <v>11.176</v>
      </c>
    </row>
    <row r="26" spans="1:1">
      <c r="A26" s="46">
        <v>11.176</v>
      </c>
    </row>
    <row r="27" spans="1:1">
      <c r="A27" s="46">
        <v>11.176</v>
      </c>
    </row>
    <row r="28" spans="1:1">
      <c r="A28" s="46">
        <v>11.176</v>
      </c>
    </row>
    <row r="29" spans="1:1">
      <c r="A29" s="46">
        <v>11.176</v>
      </c>
    </row>
    <row r="30" spans="1:1">
      <c r="A30" s="46">
        <v>11.176</v>
      </c>
    </row>
    <row r="31" spans="1:1">
      <c r="A31" s="46">
        <v>11.176</v>
      </c>
    </row>
    <row r="32" spans="1:1">
      <c r="A32" s="46">
        <v>11.176</v>
      </c>
    </row>
    <row r="33" spans="1:1">
      <c r="A33" s="46">
        <v>11.176</v>
      </c>
    </row>
    <row r="34" spans="1:1">
      <c r="A34" s="46">
        <v>11.176</v>
      </c>
    </row>
    <row r="35" spans="1:1">
      <c r="A35" s="46">
        <v>11.176</v>
      </c>
    </row>
    <row r="36" spans="1:1">
      <c r="A36" s="46">
        <v>11.372</v>
      </c>
    </row>
    <row r="37" spans="1:1">
      <c r="A37" s="46">
        <v>11.372</v>
      </c>
    </row>
    <row r="38" spans="1:1">
      <c r="A38" s="46">
        <v>11.372</v>
      </c>
    </row>
    <row r="39" spans="1:1">
      <c r="A39" s="46">
        <v>11.372</v>
      </c>
    </row>
    <row r="40" spans="1:1">
      <c r="A40" s="46">
        <v>11.372</v>
      </c>
    </row>
    <row r="41" spans="1:1">
      <c r="A41" s="46">
        <v>11.372</v>
      </c>
    </row>
    <row r="42" spans="1:1">
      <c r="A42" s="46">
        <v>11.568</v>
      </c>
    </row>
    <row r="43" spans="1:1">
      <c r="A43" s="46">
        <v>11.568</v>
      </c>
    </row>
    <row r="44" spans="1:1">
      <c r="A44" s="46">
        <v>11.568</v>
      </c>
    </row>
    <row r="45" spans="1:1">
      <c r="A45" s="46">
        <v>11.568</v>
      </c>
    </row>
    <row r="46" spans="1:1">
      <c r="A46" s="46">
        <v>11.568</v>
      </c>
    </row>
    <row r="47" spans="1:1">
      <c r="A47" s="46">
        <v>11.568</v>
      </c>
    </row>
    <row r="48" spans="1:1">
      <c r="A48" s="46">
        <v>11.568</v>
      </c>
    </row>
    <row r="49" spans="1:1">
      <c r="A49" s="46">
        <v>11.568</v>
      </c>
    </row>
    <row r="50" spans="1:1">
      <c r="A50" s="46">
        <v>11.568</v>
      </c>
    </row>
    <row r="51" spans="1:1">
      <c r="A51" s="46">
        <v>11.568</v>
      </c>
    </row>
    <row r="52" spans="1:1">
      <c r="A52" s="46">
        <v>11.568</v>
      </c>
    </row>
    <row r="53" spans="1:1">
      <c r="A53" s="46">
        <v>11.568</v>
      </c>
    </row>
    <row r="54" spans="1:1">
      <c r="A54" s="46">
        <v>11.763999999999999</v>
      </c>
    </row>
    <row r="55" spans="1:1">
      <c r="A55" s="46">
        <v>11.763999999999999</v>
      </c>
    </row>
    <row r="56" spans="1:1">
      <c r="A56" s="46">
        <v>11.763999999999999</v>
      </c>
    </row>
    <row r="57" spans="1:1">
      <c r="A57" s="46">
        <v>11.763999999999999</v>
      </c>
    </row>
    <row r="58" spans="1:1">
      <c r="A58" s="46">
        <v>11.763999999999999</v>
      </c>
    </row>
    <row r="59" spans="1:1">
      <c r="A59" s="46">
        <v>11.763999999999999</v>
      </c>
    </row>
    <row r="60" spans="1:1">
      <c r="A60" s="46">
        <v>11.763999999999999</v>
      </c>
    </row>
    <row r="61" spans="1:1">
      <c r="A61" s="46">
        <v>11.763999999999999</v>
      </c>
    </row>
    <row r="62" spans="1:1">
      <c r="A62" s="46">
        <v>11.763999999999999</v>
      </c>
    </row>
    <row r="63" spans="1:1">
      <c r="A63" s="46">
        <v>11.763999999999999</v>
      </c>
    </row>
    <row r="64" spans="1:1">
      <c r="A64" s="46">
        <v>11.763999999999999</v>
      </c>
    </row>
    <row r="65" spans="1:1">
      <c r="A65" s="46">
        <v>11.763999999999999</v>
      </c>
    </row>
    <row r="66" spans="1:1">
      <c r="A66" s="46">
        <v>11.96</v>
      </c>
    </row>
    <row r="67" spans="1:1">
      <c r="A67" s="46">
        <v>11.96</v>
      </c>
    </row>
    <row r="68" spans="1:1">
      <c r="A68" s="46">
        <v>11.96</v>
      </c>
    </row>
    <row r="69" spans="1:1">
      <c r="A69" s="46">
        <v>11.96</v>
      </c>
    </row>
    <row r="70" spans="1:1">
      <c r="A70" s="46">
        <v>11.96</v>
      </c>
    </row>
    <row r="71" spans="1:1">
      <c r="A71" s="46">
        <v>11.96</v>
      </c>
    </row>
    <row r="72" spans="1:1">
      <c r="A72" s="46">
        <v>11.96</v>
      </c>
    </row>
    <row r="73" spans="1:1">
      <c r="A73" s="46">
        <v>11.96</v>
      </c>
    </row>
    <row r="74" spans="1:1">
      <c r="A74" s="46">
        <v>11.96</v>
      </c>
    </row>
    <row r="75" spans="1:1">
      <c r="A75" s="46">
        <v>11.96</v>
      </c>
    </row>
    <row r="76" spans="1:1">
      <c r="A76" s="46">
        <v>11.96</v>
      </c>
    </row>
    <row r="77" spans="1:1">
      <c r="A77" s="46">
        <v>11.96</v>
      </c>
    </row>
    <row r="78" spans="1:1">
      <c r="A78" s="46">
        <v>11.96</v>
      </c>
    </row>
    <row r="79" spans="1:1">
      <c r="A79" s="46">
        <v>11.96</v>
      </c>
    </row>
    <row r="80" spans="1:1">
      <c r="A80" s="46">
        <v>12.156000000000001</v>
      </c>
    </row>
    <row r="81" spans="1:1">
      <c r="A81" s="46">
        <v>12.156000000000001</v>
      </c>
    </row>
    <row r="82" spans="1:1">
      <c r="A82" s="46">
        <v>12.156000000000001</v>
      </c>
    </row>
    <row r="83" spans="1:1">
      <c r="A83" s="46">
        <v>12.156000000000001</v>
      </c>
    </row>
    <row r="84" spans="1:1">
      <c r="A84" s="46">
        <v>12.156000000000001</v>
      </c>
    </row>
    <row r="85" spans="1:1">
      <c r="A85" s="46">
        <v>12.156000000000001</v>
      </c>
    </row>
    <row r="86" spans="1:1">
      <c r="A86" s="46">
        <v>12.351999999999999</v>
      </c>
    </row>
    <row r="87" spans="1:1">
      <c r="A87" s="46">
        <v>12.351999999999999</v>
      </c>
    </row>
    <row r="88" spans="1:1">
      <c r="A88" s="46">
        <v>12.351999999999999</v>
      </c>
    </row>
    <row r="89" spans="1:1">
      <c r="A89" s="46">
        <v>12.351999999999999</v>
      </c>
    </row>
    <row r="90" spans="1:1">
      <c r="A90" s="46">
        <v>12.351999999999999</v>
      </c>
    </row>
    <row r="91" spans="1:1">
      <c r="A91" s="46">
        <v>12.543999999999999</v>
      </c>
    </row>
    <row r="92" spans="1:1">
      <c r="A92" s="46">
        <v>12.543999999999999</v>
      </c>
    </row>
    <row r="93" spans="1:1">
      <c r="A93" s="46">
        <v>12.543999999999999</v>
      </c>
    </row>
    <row r="94" spans="1:1">
      <c r="A94" s="46">
        <v>12.543999999999999</v>
      </c>
    </row>
    <row r="95" spans="1:1">
      <c r="A95" s="46">
        <v>12.74</v>
      </c>
    </row>
    <row r="96" spans="1:1">
      <c r="A96" s="46">
        <v>12.74</v>
      </c>
    </row>
    <row r="97" spans="1:1">
      <c r="A97" s="46">
        <v>12.74</v>
      </c>
    </row>
    <row r="98" spans="1:1">
      <c r="A98" s="46">
        <v>12.936</v>
      </c>
    </row>
    <row r="99" spans="1:1">
      <c r="A99" s="46">
        <v>13.132</v>
      </c>
    </row>
    <row r="100" spans="1:1">
      <c r="A100" s="46">
        <v>13.132</v>
      </c>
    </row>
    <row r="101" spans="1:1">
      <c r="A101" s="46">
        <v>13.327999999999999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B0A7-903A-4CC5-818A-706620736CDD}">
  <dimension ref="A1:G101"/>
  <sheetViews>
    <sheetView workbookViewId="0">
      <selection sqref="A1:A1048576"/>
    </sheetView>
  </sheetViews>
  <sheetFormatPr defaultRowHeight="15"/>
  <cols>
    <col min="1" max="1" width="20.140625" style="46" bestFit="1" customWidth="1"/>
    <col min="5" max="5" width="14.5703125" bestFit="1" customWidth="1"/>
    <col min="6" max="6" width="11.7109375" bestFit="1" customWidth="1"/>
  </cols>
  <sheetData>
    <row r="1" spans="1:7" ht="18.75">
      <c r="A1" s="48" t="s">
        <v>10</v>
      </c>
    </row>
    <row r="2" spans="1:7">
      <c r="A2" s="46">
        <v>12</v>
      </c>
      <c r="C2" s="4"/>
      <c r="D2" s="5" t="s">
        <v>16</v>
      </c>
      <c r="E2" s="6" t="s">
        <v>17</v>
      </c>
      <c r="F2" s="6" t="s">
        <v>18</v>
      </c>
      <c r="G2" s="7" t="s">
        <v>19</v>
      </c>
    </row>
    <row r="3" spans="1:7">
      <c r="A3" s="46">
        <v>12</v>
      </c>
      <c r="C3" s="8" t="s">
        <v>20</v>
      </c>
      <c r="D3" s="9">
        <f>MIN(A2:A101)</f>
        <v>12</v>
      </c>
      <c r="E3" s="9" t="s">
        <v>21</v>
      </c>
      <c r="F3" s="9" t="s">
        <v>83</v>
      </c>
      <c r="G3" s="10" t="s">
        <v>22</v>
      </c>
    </row>
    <row r="4" spans="1:7">
      <c r="A4" s="46">
        <v>12</v>
      </c>
      <c r="C4" s="11" t="s">
        <v>23</v>
      </c>
      <c r="D4" s="9">
        <f>QUARTILE(A2:A101,1)</f>
        <v>14.932000000000002</v>
      </c>
      <c r="E4" s="9" t="s">
        <v>24</v>
      </c>
      <c r="F4" s="9" t="s">
        <v>84</v>
      </c>
      <c r="G4" s="12" t="s">
        <v>22</v>
      </c>
    </row>
    <row r="5" spans="1:7">
      <c r="A5" s="46">
        <v>12.391999999999999</v>
      </c>
      <c r="C5" s="11" t="s">
        <v>25</v>
      </c>
      <c r="D5" s="9">
        <f>QUARTILE(A2:A101,2)</f>
        <v>15.324000000000002</v>
      </c>
      <c r="E5" s="9" t="s">
        <v>26</v>
      </c>
      <c r="F5" s="9" t="s">
        <v>85</v>
      </c>
      <c r="G5" s="13" t="s">
        <v>22</v>
      </c>
    </row>
    <row r="6" spans="1:7">
      <c r="A6" s="46">
        <v>12.391999999999999</v>
      </c>
      <c r="C6" s="11" t="s">
        <v>27</v>
      </c>
      <c r="D6" s="9">
        <f>QUARTILE(A2:A101,3)</f>
        <v>15.716000000000001</v>
      </c>
      <c r="E6" s="9" t="s">
        <v>28</v>
      </c>
      <c r="F6" s="9" t="s">
        <v>86</v>
      </c>
      <c r="G6" s="12" t="s">
        <v>22</v>
      </c>
    </row>
    <row r="7" spans="1:7">
      <c r="A7" s="46">
        <v>12.588000000000001</v>
      </c>
      <c r="C7" s="14" t="s">
        <v>29</v>
      </c>
      <c r="D7" s="15">
        <f>QUARTILE(A2:A101,4)</f>
        <v>17.084</v>
      </c>
      <c r="E7" s="15" t="s">
        <v>30</v>
      </c>
      <c r="F7" s="15" t="s">
        <v>87</v>
      </c>
      <c r="G7" s="16" t="s">
        <v>22</v>
      </c>
    </row>
    <row r="8" spans="1:7">
      <c r="A8" s="46">
        <v>12.588000000000001</v>
      </c>
    </row>
    <row r="9" spans="1:7">
      <c r="A9" s="46">
        <v>12.588000000000001</v>
      </c>
    </row>
    <row r="10" spans="1:7">
      <c r="A10" s="46">
        <v>12.783999999999999</v>
      </c>
    </row>
    <row r="11" spans="1:7">
      <c r="A11" s="46">
        <v>12.98</v>
      </c>
    </row>
    <row r="12" spans="1:7">
      <c r="A12" s="46">
        <v>12.98</v>
      </c>
    </row>
    <row r="13" spans="1:7">
      <c r="A13" s="46">
        <v>13.368000000000002</v>
      </c>
    </row>
    <row r="14" spans="1:7">
      <c r="A14" s="46">
        <v>13.564</v>
      </c>
    </row>
    <row r="15" spans="1:7">
      <c r="A15" s="46">
        <v>13.564</v>
      </c>
    </row>
    <row r="16" spans="1:7">
      <c r="A16" s="46">
        <v>13.956</v>
      </c>
    </row>
    <row r="17" spans="1:1">
      <c r="A17" s="46">
        <v>14.152000000000001</v>
      </c>
    </row>
    <row r="18" spans="1:1">
      <c r="A18" s="46">
        <v>14.152000000000001</v>
      </c>
    </row>
    <row r="19" spans="1:1">
      <c r="A19" s="46">
        <v>14.152000000000001</v>
      </c>
    </row>
    <row r="20" spans="1:1">
      <c r="A20" s="46">
        <v>14.348000000000003</v>
      </c>
    </row>
    <row r="21" spans="1:1">
      <c r="A21" s="46">
        <v>14.348000000000003</v>
      </c>
    </row>
    <row r="22" spans="1:1">
      <c r="A22" s="46">
        <v>14.544</v>
      </c>
    </row>
    <row r="23" spans="1:1">
      <c r="A23" s="46">
        <v>14.544</v>
      </c>
    </row>
    <row r="24" spans="1:1">
      <c r="A24" s="46">
        <v>14.544</v>
      </c>
    </row>
    <row r="25" spans="1:1">
      <c r="A25" s="46">
        <v>14.932000000000002</v>
      </c>
    </row>
    <row r="26" spans="1:1">
      <c r="A26" s="46">
        <v>14.932000000000002</v>
      </c>
    </row>
    <row r="27" spans="1:1">
      <c r="A27" s="46">
        <v>14.932000000000002</v>
      </c>
    </row>
    <row r="28" spans="1:1">
      <c r="A28" s="46">
        <v>14.932000000000002</v>
      </c>
    </row>
    <row r="29" spans="1:1">
      <c r="A29" s="46">
        <v>14.932000000000002</v>
      </c>
    </row>
    <row r="30" spans="1:1">
      <c r="A30" s="46">
        <v>14.932000000000002</v>
      </c>
    </row>
    <row r="31" spans="1:1">
      <c r="A31" s="46">
        <v>14.932000000000002</v>
      </c>
    </row>
    <row r="32" spans="1:1">
      <c r="A32" s="46">
        <v>14.932000000000002</v>
      </c>
    </row>
    <row r="33" spans="1:1">
      <c r="A33" s="46">
        <v>14.932000000000002</v>
      </c>
    </row>
    <row r="34" spans="1:1">
      <c r="A34" s="46">
        <v>14.932000000000002</v>
      </c>
    </row>
    <row r="35" spans="1:1">
      <c r="A35" s="46">
        <v>14.932000000000002</v>
      </c>
    </row>
    <row r="36" spans="1:1">
      <c r="A36" s="46">
        <v>15.128</v>
      </c>
    </row>
    <row r="37" spans="1:1">
      <c r="A37" s="46">
        <v>15.128</v>
      </c>
    </row>
    <row r="38" spans="1:1">
      <c r="A38" s="46">
        <v>15.128</v>
      </c>
    </row>
    <row r="39" spans="1:1">
      <c r="A39" s="46">
        <v>15.128</v>
      </c>
    </row>
    <row r="40" spans="1:1">
      <c r="A40" s="46">
        <v>15.128</v>
      </c>
    </row>
    <row r="41" spans="1:1">
      <c r="A41" s="46">
        <v>15.128</v>
      </c>
    </row>
    <row r="42" spans="1:1">
      <c r="A42" s="46">
        <v>15.324000000000002</v>
      </c>
    </row>
    <row r="43" spans="1:1">
      <c r="A43" s="46">
        <v>15.324000000000002</v>
      </c>
    </row>
    <row r="44" spans="1:1">
      <c r="A44" s="46">
        <v>15.324000000000002</v>
      </c>
    </row>
    <row r="45" spans="1:1">
      <c r="A45" s="46">
        <v>15.324000000000002</v>
      </c>
    </row>
    <row r="46" spans="1:1">
      <c r="A46" s="46">
        <v>15.324000000000002</v>
      </c>
    </row>
    <row r="47" spans="1:1">
      <c r="A47" s="46">
        <v>15.324000000000002</v>
      </c>
    </row>
    <row r="48" spans="1:1">
      <c r="A48" s="46">
        <v>15.324000000000002</v>
      </c>
    </row>
    <row r="49" spans="1:1">
      <c r="A49" s="46">
        <v>15.324000000000002</v>
      </c>
    </row>
    <row r="50" spans="1:1">
      <c r="A50" s="46">
        <v>15.324000000000002</v>
      </c>
    </row>
    <row r="51" spans="1:1">
      <c r="A51" s="46">
        <v>15.324000000000002</v>
      </c>
    </row>
    <row r="52" spans="1:1">
      <c r="A52" s="46">
        <v>15.324000000000002</v>
      </c>
    </row>
    <row r="53" spans="1:1">
      <c r="A53" s="46">
        <v>15.324000000000002</v>
      </c>
    </row>
    <row r="54" spans="1:1">
      <c r="A54" s="46">
        <v>15.52</v>
      </c>
    </row>
    <row r="55" spans="1:1">
      <c r="A55" s="46">
        <v>15.52</v>
      </c>
    </row>
    <row r="56" spans="1:1">
      <c r="A56" s="46">
        <v>15.52</v>
      </c>
    </row>
    <row r="57" spans="1:1">
      <c r="A57" s="46">
        <v>15.52</v>
      </c>
    </row>
    <row r="58" spans="1:1">
      <c r="A58" s="46">
        <v>15.52</v>
      </c>
    </row>
    <row r="59" spans="1:1">
      <c r="A59" s="46">
        <v>15.52</v>
      </c>
    </row>
    <row r="60" spans="1:1">
      <c r="A60" s="46">
        <v>15.52</v>
      </c>
    </row>
    <row r="61" spans="1:1">
      <c r="A61" s="46">
        <v>15.52</v>
      </c>
    </row>
    <row r="62" spans="1:1">
      <c r="A62" s="46">
        <v>15.52</v>
      </c>
    </row>
    <row r="63" spans="1:1">
      <c r="A63" s="46">
        <v>15.52</v>
      </c>
    </row>
    <row r="64" spans="1:1">
      <c r="A64" s="46">
        <v>15.52</v>
      </c>
    </row>
    <row r="65" spans="1:1">
      <c r="A65" s="46">
        <v>15.52</v>
      </c>
    </row>
    <row r="66" spans="1:1">
      <c r="A66" s="46">
        <v>15.716000000000001</v>
      </c>
    </row>
    <row r="67" spans="1:1">
      <c r="A67" s="46">
        <v>15.716000000000001</v>
      </c>
    </row>
    <row r="68" spans="1:1">
      <c r="A68" s="46">
        <v>15.716000000000001</v>
      </c>
    </row>
    <row r="69" spans="1:1">
      <c r="A69" s="46">
        <v>15.716000000000001</v>
      </c>
    </row>
    <row r="70" spans="1:1">
      <c r="A70" s="46">
        <v>15.716000000000001</v>
      </c>
    </row>
    <row r="71" spans="1:1">
      <c r="A71" s="46">
        <v>15.716000000000001</v>
      </c>
    </row>
    <row r="72" spans="1:1">
      <c r="A72" s="46">
        <v>15.716000000000001</v>
      </c>
    </row>
    <row r="73" spans="1:1">
      <c r="A73" s="46">
        <v>15.716000000000001</v>
      </c>
    </row>
    <row r="74" spans="1:1">
      <c r="A74" s="46">
        <v>15.716000000000001</v>
      </c>
    </row>
    <row r="75" spans="1:1">
      <c r="A75" s="46">
        <v>15.716000000000001</v>
      </c>
    </row>
    <row r="76" spans="1:1">
      <c r="A76" s="46">
        <v>15.716000000000001</v>
      </c>
    </row>
    <row r="77" spans="1:1">
      <c r="A77" s="46">
        <v>15.716000000000001</v>
      </c>
    </row>
    <row r="78" spans="1:1">
      <c r="A78" s="46">
        <v>15.716000000000001</v>
      </c>
    </row>
    <row r="79" spans="1:1">
      <c r="A79" s="46">
        <v>15.716000000000001</v>
      </c>
    </row>
    <row r="80" spans="1:1">
      <c r="A80" s="46">
        <v>15.912000000000003</v>
      </c>
    </row>
    <row r="81" spans="1:1">
      <c r="A81" s="46">
        <v>15.912000000000003</v>
      </c>
    </row>
    <row r="82" spans="1:1">
      <c r="A82" s="46">
        <v>15.912000000000003</v>
      </c>
    </row>
    <row r="83" spans="1:1">
      <c r="A83" s="46">
        <v>15.912000000000003</v>
      </c>
    </row>
    <row r="84" spans="1:1">
      <c r="A84" s="46">
        <v>15.912000000000003</v>
      </c>
    </row>
    <row r="85" spans="1:1">
      <c r="A85" s="46">
        <v>15.912000000000003</v>
      </c>
    </row>
    <row r="86" spans="1:1">
      <c r="A86" s="46">
        <v>16.108000000000001</v>
      </c>
    </row>
    <row r="87" spans="1:1">
      <c r="A87" s="46">
        <v>16.108000000000001</v>
      </c>
    </row>
    <row r="88" spans="1:1">
      <c r="A88" s="46">
        <v>16.108000000000001</v>
      </c>
    </row>
    <row r="89" spans="1:1">
      <c r="A89" s="46">
        <v>16.108000000000001</v>
      </c>
    </row>
    <row r="90" spans="1:1">
      <c r="A90" s="46">
        <v>16.108000000000001</v>
      </c>
    </row>
    <row r="91" spans="1:1">
      <c r="A91" s="46">
        <v>16.3</v>
      </c>
    </row>
    <row r="92" spans="1:1">
      <c r="A92" s="46">
        <v>16.3</v>
      </c>
    </row>
    <row r="93" spans="1:1">
      <c r="A93" s="46">
        <v>16.3</v>
      </c>
    </row>
    <row r="94" spans="1:1">
      <c r="A94" s="46">
        <v>16.3</v>
      </c>
    </row>
    <row r="95" spans="1:1">
      <c r="A95" s="46">
        <v>16.496000000000002</v>
      </c>
    </row>
    <row r="96" spans="1:1">
      <c r="A96" s="46">
        <v>16.496000000000002</v>
      </c>
    </row>
    <row r="97" spans="1:1">
      <c r="A97" s="46">
        <v>16.496000000000002</v>
      </c>
    </row>
    <row r="98" spans="1:1">
      <c r="A98" s="46">
        <v>16.692</v>
      </c>
    </row>
    <row r="99" spans="1:1">
      <c r="A99" s="46">
        <v>16.888000000000002</v>
      </c>
    </row>
    <row r="100" spans="1:1">
      <c r="A100" s="46">
        <v>16.888000000000002</v>
      </c>
    </row>
    <row r="101" spans="1:1">
      <c r="A101" s="46">
        <v>17.084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9045-537B-4B5C-AA65-47DF480E08BE}">
  <dimension ref="A1:H101"/>
  <sheetViews>
    <sheetView workbookViewId="0">
      <selection sqref="A1:A1048576"/>
    </sheetView>
  </sheetViews>
  <sheetFormatPr defaultRowHeight="15"/>
  <cols>
    <col min="1" max="1" width="20.140625" style="46" bestFit="1" customWidth="1"/>
    <col min="4" max="4" width="9.85546875" bestFit="1" customWidth="1"/>
    <col min="6" max="6" width="14.5703125" bestFit="1" customWidth="1"/>
  </cols>
  <sheetData>
    <row r="1" spans="1:8" ht="18.75">
      <c r="A1" s="48" t="s">
        <v>11</v>
      </c>
    </row>
    <row r="2" spans="1:8">
      <c r="A2" s="46">
        <v>4.4720440000000004</v>
      </c>
    </row>
    <row r="3" spans="1:8">
      <c r="A3" s="46">
        <v>4.4720440000000004</v>
      </c>
      <c r="D3" s="17"/>
      <c r="E3" s="18" t="s">
        <v>16</v>
      </c>
      <c r="F3" s="19" t="s">
        <v>17</v>
      </c>
      <c r="G3" s="19" t="s">
        <v>18</v>
      </c>
      <c r="H3" s="20" t="s">
        <v>19</v>
      </c>
    </row>
    <row r="4" spans="1:8">
      <c r="A4" s="46">
        <v>4.4720440000000004</v>
      </c>
      <c r="D4" s="21" t="s">
        <v>20</v>
      </c>
      <c r="E4" s="30">
        <f>MIN(A2:A102)</f>
        <v>4.4720440000000004</v>
      </c>
      <c r="F4" s="22" t="s">
        <v>21</v>
      </c>
      <c r="G4" s="22" t="s">
        <v>88</v>
      </c>
      <c r="H4" s="23" t="s">
        <v>22</v>
      </c>
    </row>
    <row r="5" spans="1:8">
      <c r="A5" s="46">
        <v>4.626296</v>
      </c>
      <c r="D5" s="24" t="s">
        <v>23</v>
      </c>
      <c r="E5" s="22">
        <f>QUARTILE(A3:A102,1)</f>
        <v>5.6257859999999997</v>
      </c>
      <c r="F5" s="22" t="s">
        <v>24</v>
      </c>
      <c r="G5" s="22" t="s">
        <v>89</v>
      </c>
      <c r="H5" s="25" t="s">
        <v>22</v>
      </c>
    </row>
    <row r="6" spans="1:8">
      <c r="A6" s="46">
        <v>4.626296</v>
      </c>
      <c r="D6" s="24" t="s">
        <v>25</v>
      </c>
      <c r="E6" s="22">
        <f>QUARTILE(A3:A102,2)</f>
        <v>5.7800380000000011</v>
      </c>
      <c r="F6" s="22" t="s">
        <v>26</v>
      </c>
      <c r="G6" s="22" t="s">
        <v>90</v>
      </c>
      <c r="H6" s="26" t="s">
        <v>22</v>
      </c>
    </row>
    <row r="7" spans="1:8">
      <c r="A7" s="46">
        <v>4.7034219999999998</v>
      </c>
      <c r="D7" s="24" t="s">
        <v>27</v>
      </c>
      <c r="E7" s="22">
        <f>QUARTILE(A3:A102,3)</f>
        <v>5.9342900000000007</v>
      </c>
      <c r="F7" s="22" t="s">
        <v>28</v>
      </c>
      <c r="G7" s="22" t="s">
        <v>91</v>
      </c>
      <c r="H7" s="25" t="s">
        <v>22</v>
      </c>
    </row>
    <row r="8" spans="1:8">
      <c r="A8" s="46">
        <v>4.7034219999999998</v>
      </c>
      <c r="D8" s="27" t="s">
        <v>29</v>
      </c>
      <c r="E8" s="28">
        <f>QUARTILE(A3:A102,4)</f>
        <v>6.4725979999999996</v>
      </c>
      <c r="F8" s="28" t="s">
        <v>30</v>
      </c>
      <c r="G8" s="28" t="s">
        <v>92</v>
      </c>
      <c r="H8" s="29" t="s">
        <v>22</v>
      </c>
    </row>
    <row r="9" spans="1:8">
      <c r="A9" s="46">
        <v>4.7034219999999998</v>
      </c>
    </row>
    <row r="10" spans="1:8">
      <c r="A10" s="46">
        <v>4.7805479999999996</v>
      </c>
    </row>
    <row r="11" spans="1:8">
      <c r="A11" s="46">
        <v>4.8576740000000003</v>
      </c>
    </row>
    <row r="12" spans="1:8">
      <c r="A12" s="46">
        <v>4.8576740000000003</v>
      </c>
    </row>
    <row r="13" spans="1:8">
      <c r="A13" s="46">
        <v>5.0103520000000001</v>
      </c>
    </row>
    <row r="14" spans="1:8">
      <c r="A14" s="46">
        <v>5.0874779999999999</v>
      </c>
    </row>
    <row r="15" spans="1:8">
      <c r="A15" s="46">
        <v>5.0874779999999999</v>
      </c>
    </row>
    <row r="16" spans="1:8">
      <c r="A16" s="46">
        <v>5.2417300000000004</v>
      </c>
    </row>
    <row r="17" spans="1:1">
      <c r="A17" s="46">
        <v>5.3188560000000003</v>
      </c>
    </row>
    <row r="18" spans="1:1">
      <c r="A18" s="46">
        <v>5.3188560000000003</v>
      </c>
    </row>
    <row r="19" spans="1:1">
      <c r="A19" s="46">
        <v>5.3188560000000003</v>
      </c>
    </row>
    <row r="20" spans="1:1">
      <c r="A20" s="46">
        <v>5.3959820000000001</v>
      </c>
    </row>
    <row r="21" spans="1:1">
      <c r="A21" s="46">
        <v>5.3959820000000001</v>
      </c>
    </row>
    <row r="22" spans="1:1">
      <c r="A22" s="46">
        <v>5.4731079999999999</v>
      </c>
    </row>
    <row r="23" spans="1:1">
      <c r="A23" s="46">
        <v>5.4731079999999999</v>
      </c>
    </row>
    <row r="24" spans="1:1">
      <c r="A24" s="46">
        <v>5.4731079999999999</v>
      </c>
    </row>
    <row r="25" spans="1:1">
      <c r="A25" s="46">
        <v>5.6257859999999997</v>
      </c>
    </row>
    <row r="26" spans="1:1">
      <c r="A26" s="46">
        <v>5.6257859999999997</v>
      </c>
    </row>
    <row r="27" spans="1:1">
      <c r="A27" s="46">
        <v>5.6257859999999997</v>
      </c>
    </row>
    <row r="28" spans="1:1">
      <c r="A28" s="46">
        <v>5.6257859999999997</v>
      </c>
    </row>
    <row r="29" spans="1:1">
      <c r="A29" s="46">
        <v>5.6257859999999997</v>
      </c>
    </row>
    <row r="30" spans="1:1">
      <c r="A30" s="46">
        <v>5.6257859999999997</v>
      </c>
    </row>
    <row r="31" spans="1:1">
      <c r="A31" s="46">
        <v>5.6257859999999997</v>
      </c>
    </row>
    <row r="32" spans="1:1">
      <c r="A32" s="46">
        <v>5.6257859999999997</v>
      </c>
    </row>
    <row r="33" spans="1:1">
      <c r="A33" s="46">
        <v>5.6257859999999997</v>
      </c>
    </row>
    <row r="34" spans="1:1">
      <c r="A34" s="46">
        <v>5.6257859999999997</v>
      </c>
    </row>
    <row r="35" spans="1:1">
      <c r="A35" s="46">
        <v>5.6257859999999997</v>
      </c>
    </row>
    <row r="36" spans="1:1">
      <c r="A36" s="46">
        <v>5.7029119999999995</v>
      </c>
    </row>
    <row r="37" spans="1:1">
      <c r="A37" s="46">
        <v>5.7029119999999995</v>
      </c>
    </row>
    <row r="38" spans="1:1">
      <c r="A38" s="46">
        <v>5.7029119999999995</v>
      </c>
    </row>
    <row r="39" spans="1:1">
      <c r="A39" s="46">
        <v>5.7029119999999995</v>
      </c>
    </row>
    <row r="40" spans="1:1">
      <c r="A40" s="46">
        <v>5.7029119999999995</v>
      </c>
    </row>
    <row r="41" spans="1:1">
      <c r="A41" s="46">
        <v>5.7029119999999995</v>
      </c>
    </row>
    <row r="42" spans="1:1">
      <c r="A42" s="46">
        <v>5.7800380000000011</v>
      </c>
    </row>
    <row r="43" spans="1:1">
      <c r="A43" s="46">
        <v>5.7800380000000011</v>
      </c>
    </row>
    <row r="44" spans="1:1">
      <c r="A44" s="46">
        <v>5.7800380000000011</v>
      </c>
    </row>
    <row r="45" spans="1:1">
      <c r="A45" s="46">
        <v>5.7800380000000011</v>
      </c>
    </row>
    <row r="46" spans="1:1">
      <c r="A46" s="46">
        <v>5.7800380000000011</v>
      </c>
    </row>
    <row r="47" spans="1:1">
      <c r="A47" s="46">
        <v>5.7800380000000011</v>
      </c>
    </row>
    <row r="48" spans="1:1">
      <c r="A48" s="46">
        <v>5.7800380000000011</v>
      </c>
    </row>
    <row r="49" spans="1:1">
      <c r="A49" s="46">
        <v>5.7800380000000011</v>
      </c>
    </row>
    <row r="50" spans="1:1">
      <c r="A50" s="46">
        <v>5.7800380000000011</v>
      </c>
    </row>
    <row r="51" spans="1:1">
      <c r="A51" s="46">
        <v>5.7800380000000011</v>
      </c>
    </row>
    <row r="52" spans="1:1">
      <c r="A52" s="46">
        <v>5.7800380000000011</v>
      </c>
    </row>
    <row r="53" spans="1:1">
      <c r="A53" s="46">
        <v>5.7800380000000011</v>
      </c>
    </row>
    <row r="54" spans="1:1">
      <c r="A54" s="46">
        <v>5.8571640000000009</v>
      </c>
    </row>
    <row r="55" spans="1:1">
      <c r="A55" s="46">
        <v>5.8571640000000009</v>
      </c>
    </row>
    <row r="56" spans="1:1">
      <c r="A56" s="46">
        <v>5.8571640000000009</v>
      </c>
    </row>
    <row r="57" spans="1:1">
      <c r="A57" s="46">
        <v>5.8571640000000009</v>
      </c>
    </row>
    <row r="58" spans="1:1">
      <c r="A58" s="46">
        <v>5.8571640000000009</v>
      </c>
    </row>
    <row r="59" spans="1:1">
      <c r="A59" s="46">
        <v>5.8571640000000009</v>
      </c>
    </row>
    <row r="60" spans="1:1">
      <c r="A60" s="46">
        <v>5.8571640000000009</v>
      </c>
    </row>
    <row r="61" spans="1:1">
      <c r="A61" s="46">
        <v>5.8571640000000009</v>
      </c>
    </row>
    <row r="62" spans="1:1">
      <c r="A62" s="46">
        <v>5.8571640000000009</v>
      </c>
    </row>
    <row r="63" spans="1:1">
      <c r="A63" s="46">
        <v>5.8571640000000009</v>
      </c>
    </row>
    <row r="64" spans="1:1">
      <c r="A64" s="46">
        <v>5.8571640000000009</v>
      </c>
    </row>
    <row r="65" spans="1:1">
      <c r="A65" s="46">
        <v>5.8571640000000009</v>
      </c>
    </row>
    <row r="66" spans="1:1">
      <c r="A66" s="46">
        <v>5.9342900000000007</v>
      </c>
    </row>
    <row r="67" spans="1:1">
      <c r="A67" s="46">
        <v>5.9342900000000007</v>
      </c>
    </row>
    <row r="68" spans="1:1">
      <c r="A68" s="46">
        <v>5.9342900000000007</v>
      </c>
    </row>
    <row r="69" spans="1:1">
      <c r="A69" s="46">
        <v>5.9342900000000007</v>
      </c>
    </row>
    <row r="70" spans="1:1">
      <c r="A70" s="46">
        <v>5.9342900000000007</v>
      </c>
    </row>
    <row r="71" spans="1:1">
      <c r="A71" s="46">
        <v>5.9342900000000007</v>
      </c>
    </row>
    <row r="72" spans="1:1">
      <c r="A72" s="46">
        <v>5.9342900000000007</v>
      </c>
    </row>
    <row r="73" spans="1:1">
      <c r="A73" s="46">
        <v>5.9342900000000007</v>
      </c>
    </row>
    <row r="74" spans="1:1">
      <c r="A74" s="46">
        <v>5.9342900000000007</v>
      </c>
    </row>
    <row r="75" spans="1:1">
      <c r="A75" s="46">
        <v>5.9342900000000007</v>
      </c>
    </row>
    <row r="76" spans="1:1">
      <c r="A76" s="46">
        <v>5.9342900000000007</v>
      </c>
    </row>
    <row r="77" spans="1:1">
      <c r="A77" s="46">
        <v>5.9342900000000007</v>
      </c>
    </row>
    <row r="78" spans="1:1">
      <c r="A78" s="46">
        <v>5.9342900000000007</v>
      </c>
    </row>
    <row r="79" spans="1:1">
      <c r="A79" s="46">
        <v>5.9342900000000007</v>
      </c>
    </row>
    <row r="80" spans="1:1">
      <c r="A80" s="46">
        <v>6.0114160000000005</v>
      </c>
    </row>
    <row r="81" spans="1:1">
      <c r="A81" s="46">
        <v>6.0114160000000005</v>
      </c>
    </row>
    <row r="82" spans="1:1">
      <c r="A82" s="46">
        <v>6.0114160000000005</v>
      </c>
    </row>
    <row r="83" spans="1:1">
      <c r="A83" s="46">
        <v>6.0114160000000005</v>
      </c>
    </row>
    <row r="84" spans="1:1">
      <c r="A84" s="46">
        <v>6.0114160000000005</v>
      </c>
    </row>
    <row r="85" spans="1:1">
      <c r="A85" s="46">
        <v>6.0114160000000005</v>
      </c>
    </row>
    <row r="86" spans="1:1">
      <c r="A86" s="46">
        <v>6.0885420000000003</v>
      </c>
    </row>
    <row r="87" spans="1:1">
      <c r="A87" s="46">
        <v>6.0885420000000003</v>
      </c>
    </row>
    <row r="88" spans="1:1">
      <c r="A88" s="46">
        <v>6.0885420000000003</v>
      </c>
    </row>
    <row r="89" spans="1:1">
      <c r="A89" s="46">
        <v>6.0885420000000003</v>
      </c>
    </row>
    <row r="90" spans="1:1">
      <c r="A90" s="46">
        <v>6.0885420000000003</v>
      </c>
    </row>
    <row r="91" spans="1:1">
      <c r="A91" s="46">
        <v>6.1640940000000004</v>
      </c>
    </row>
    <row r="92" spans="1:1">
      <c r="A92" s="46">
        <v>6.1640940000000004</v>
      </c>
    </row>
    <row r="93" spans="1:1">
      <c r="A93" s="46">
        <v>6.1640940000000004</v>
      </c>
    </row>
    <row r="94" spans="1:1">
      <c r="A94" s="46">
        <v>6.1640940000000004</v>
      </c>
    </row>
    <row r="95" spans="1:1">
      <c r="A95" s="46">
        <v>6.2412200000000002</v>
      </c>
    </row>
    <row r="96" spans="1:1">
      <c r="A96" s="46">
        <v>6.2412200000000002</v>
      </c>
    </row>
    <row r="97" spans="1:1">
      <c r="A97" s="46">
        <v>6.2412200000000002</v>
      </c>
    </row>
    <row r="98" spans="1:1">
      <c r="A98" s="46">
        <v>6.318346</v>
      </c>
    </row>
    <row r="99" spans="1:1">
      <c r="A99" s="46">
        <v>6.3954719999999998</v>
      </c>
    </row>
    <row r="100" spans="1:1">
      <c r="A100" s="46">
        <v>6.3954719999999998</v>
      </c>
    </row>
    <row r="101" spans="1:1">
      <c r="A101" s="46">
        <v>6.4725979999999996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E8BF-97F2-467D-89EC-D445D108EEF8}">
  <dimension ref="A1:G101"/>
  <sheetViews>
    <sheetView workbookViewId="0">
      <selection sqref="A1:A1048576"/>
    </sheetView>
  </sheetViews>
  <sheetFormatPr defaultRowHeight="15"/>
  <cols>
    <col min="1" max="1" width="13.7109375" style="46" bestFit="1" customWidth="1"/>
    <col min="4" max="4" width="9.140625" style="2"/>
    <col min="5" max="5" width="14.5703125" bestFit="1" customWidth="1"/>
    <col min="6" max="6" width="11.7109375" bestFit="1" customWidth="1"/>
  </cols>
  <sheetData>
    <row r="1" spans="1:7" ht="18.75">
      <c r="A1" s="47" t="s">
        <v>12</v>
      </c>
    </row>
    <row r="2" spans="1:7">
      <c r="A2" s="46">
        <v>1.2419999999999654E-2</v>
      </c>
      <c r="C2" s="4"/>
      <c r="D2" s="42" t="s">
        <v>16</v>
      </c>
      <c r="E2" s="6" t="s">
        <v>17</v>
      </c>
      <c r="F2" s="6" t="s">
        <v>18</v>
      </c>
      <c r="G2" s="7" t="s">
        <v>19</v>
      </c>
    </row>
    <row r="3" spans="1:7">
      <c r="A3" s="46">
        <v>1.2419999999999654E-2</v>
      </c>
      <c r="C3" s="8" t="s">
        <v>20</v>
      </c>
      <c r="D3" s="37">
        <f>MIN(A2:A101)</f>
        <v>1.2419999999999654E-2</v>
      </c>
      <c r="E3" s="9" t="s">
        <v>21</v>
      </c>
      <c r="F3" s="9" t="s">
        <v>93</v>
      </c>
      <c r="G3" s="10" t="s">
        <v>22</v>
      </c>
    </row>
    <row r="4" spans="1:7">
      <c r="A4" s="46">
        <v>1.2419999999999654E-2</v>
      </c>
      <c r="C4" s="11" t="s">
        <v>23</v>
      </c>
      <c r="D4" s="37">
        <f>QUARTILE(A2:A101,1)</f>
        <v>1.16323</v>
      </c>
      <c r="E4" s="9" t="s">
        <v>24</v>
      </c>
      <c r="F4" s="9" t="s">
        <v>94</v>
      </c>
      <c r="G4" s="12" t="s">
        <v>22</v>
      </c>
    </row>
    <row r="5" spans="1:7">
      <c r="A5" s="46">
        <v>0.16627999999999998</v>
      </c>
      <c r="C5" s="11" t="s">
        <v>25</v>
      </c>
      <c r="D5" s="37">
        <f>QUARTILE(A2:A101,2)</f>
        <v>1.3170899999999999</v>
      </c>
      <c r="E5" s="9" t="s">
        <v>26</v>
      </c>
      <c r="F5" s="9" t="s">
        <v>95</v>
      </c>
      <c r="G5" s="13" t="s">
        <v>22</v>
      </c>
    </row>
    <row r="6" spans="1:7">
      <c r="A6" s="46">
        <v>0.16627999999999998</v>
      </c>
      <c r="C6" s="11" t="s">
        <v>27</v>
      </c>
      <c r="D6" s="37">
        <f>QUARTILE(A2:A101,3)</f>
        <v>1.4709500000000006</v>
      </c>
      <c r="E6" s="9" t="s">
        <v>28</v>
      </c>
      <c r="F6" s="9" t="s">
        <v>96</v>
      </c>
      <c r="G6" s="12" t="s">
        <v>22</v>
      </c>
    </row>
    <row r="7" spans="1:7">
      <c r="A7" s="46">
        <v>0.24321000000000037</v>
      </c>
      <c r="C7" s="14" t="s">
        <v>29</v>
      </c>
      <c r="D7" s="43">
        <f>QUARTILE(A2:A101,4)</f>
        <v>2.0078900000000002</v>
      </c>
      <c r="E7" s="15" t="s">
        <v>30</v>
      </c>
      <c r="F7" s="15" t="s">
        <v>97</v>
      </c>
      <c r="G7" s="16" t="s">
        <v>22</v>
      </c>
    </row>
    <row r="8" spans="1:7">
      <c r="A8" s="46">
        <v>0.24321000000000037</v>
      </c>
    </row>
    <row r="9" spans="1:7">
      <c r="A9" s="46">
        <v>0.24321000000000037</v>
      </c>
    </row>
    <row r="10" spans="1:7">
      <c r="A10" s="46">
        <v>0.32013999999999987</v>
      </c>
    </row>
    <row r="11" spans="1:7">
      <c r="A11" s="46">
        <v>0.39707000000000026</v>
      </c>
    </row>
    <row r="12" spans="1:7">
      <c r="A12" s="46">
        <v>0.39707000000000026</v>
      </c>
    </row>
    <row r="13" spans="1:7">
      <c r="A13" s="46">
        <v>0.54936000000000007</v>
      </c>
    </row>
    <row r="14" spans="1:7">
      <c r="A14" s="46">
        <v>0.62629000000000001</v>
      </c>
    </row>
    <row r="15" spans="1:7">
      <c r="A15" s="46">
        <v>0.62629000000000001</v>
      </c>
    </row>
    <row r="16" spans="1:7">
      <c r="A16" s="46">
        <v>0.7801499999999999</v>
      </c>
    </row>
    <row r="17" spans="1:1">
      <c r="A17" s="46">
        <v>0.85708000000000029</v>
      </c>
    </row>
    <row r="18" spans="1:1">
      <c r="A18" s="46">
        <v>0.85708000000000029</v>
      </c>
    </row>
    <row r="19" spans="1:1">
      <c r="A19" s="46">
        <v>0.85708000000000029</v>
      </c>
    </row>
    <row r="20" spans="1:1">
      <c r="A20" s="46">
        <v>0.93400999999999978</v>
      </c>
    </row>
    <row r="21" spans="1:1">
      <c r="A21" s="46">
        <v>0.93400999999999978</v>
      </c>
    </row>
    <row r="22" spans="1:1">
      <c r="A22" s="46">
        <v>1.0109400000000002</v>
      </c>
    </row>
    <row r="23" spans="1:1">
      <c r="A23" s="46">
        <v>1.0109400000000002</v>
      </c>
    </row>
    <row r="24" spans="1:1">
      <c r="A24" s="46">
        <v>1.0109400000000002</v>
      </c>
    </row>
    <row r="25" spans="1:1">
      <c r="A25" s="46">
        <v>1.16323</v>
      </c>
    </row>
    <row r="26" spans="1:1">
      <c r="A26" s="46">
        <v>1.16323</v>
      </c>
    </row>
    <row r="27" spans="1:1">
      <c r="A27" s="46">
        <v>1.16323</v>
      </c>
    </row>
    <row r="28" spans="1:1">
      <c r="A28" s="46">
        <v>1.16323</v>
      </c>
    </row>
    <row r="29" spans="1:1">
      <c r="A29" s="46">
        <v>1.16323</v>
      </c>
    </row>
    <row r="30" spans="1:1">
      <c r="A30" s="46">
        <v>1.16323</v>
      </c>
    </row>
    <row r="31" spans="1:1">
      <c r="A31" s="46">
        <v>1.16323</v>
      </c>
    </row>
    <row r="32" spans="1:1">
      <c r="A32" s="46">
        <v>1.16323</v>
      </c>
    </row>
    <row r="33" spans="1:1">
      <c r="A33" s="46">
        <v>1.16323</v>
      </c>
    </row>
    <row r="34" spans="1:1">
      <c r="A34" s="46">
        <v>1.16323</v>
      </c>
    </row>
    <row r="35" spans="1:1">
      <c r="A35" s="46">
        <v>1.16323</v>
      </c>
    </row>
    <row r="36" spans="1:1">
      <c r="A36" s="46">
        <v>1.2401599999999999</v>
      </c>
    </row>
    <row r="37" spans="1:1">
      <c r="A37" s="46">
        <v>1.2401599999999999</v>
      </c>
    </row>
    <row r="38" spans="1:1">
      <c r="A38" s="46">
        <v>1.2401599999999999</v>
      </c>
    </row>
    <row r="39" spans="1:1">
      <c r="A39" s="46">
        <v>1.2401599999999999</v>
      </c>
    </row>
    <row r="40" spans="1:1">
      <c r="A40" s="46">
        <v>1.2401599999999999</v>
      </c>
    </row>
    <row r="41" spans="1:1">
      <c r="A41" s="46">
        <v>1.2401599999999999</v>
      </c>
    </row>
    <row r="42" spans="1:1">
      <c r="A42" s="46">
        <v>1.3170899999999999</v>
      </c>
    </row>
    <row r="43" spans="1:1">
      <c r="A43" s="46">
        <v>1.3170899999999999</v>
      </c>
    </row>
    <row r="44" spans="1:1">
      <c r="A44" s="46">
        <v>1.3170899999999999</v>
      </c>
    </row>
    <row r="45" spans="1:1">
      <c r="A45" s="46">
        <v>1.3170899999999999</v>
      </c>
    </row>
    <row r="46" spans="1:1">
      <c r="A46" s="46">
        <v>1.3170899999999999</v>
      </c>
    </row>
    <row r="47" spans="1:1">
      <c r="A47" s="46">
        <v>1.3170899999999999</v>
      </c>
    </row>
    <row r="48" spans="1:1">
      <c r="A48" s="46">
        <v>1.3170899999999999</v>
      </c>
    </row>
    <row r="49" spans="1:1">
      <c r="A49" s="46">
        <v>1.3170899999999999</v>
      </c>
    </row>
    <row r="50" spans="1:1">
      <c r="A50" s="46">
        <v>1.3170899999999999</v>
      </c>
    </row>
    <row r="51" spans="1:1">
      <c r="A51" s="46">
        <v>1.3170899999999999</v>
      </c>
    </row>
    <row r="52" spans="1:1">
      <c r="A52" s="46">
        <v>1.3170899999999999</v>
      </c>
    </row>
    <row r="53" spans="1:1">
      <c r="A53" s="46">
        <v>1.3170899999999999</v>
      </c>
    </row>
    <row r="54" spans="1:1">
      <c r="A54" s="46">
        <v>1.3940199999999998</v>
      </c>
    </row>
    <row r="55" spans="1:1">
      <c r="A55" s="46">
        <v>1.3940199999999998</v>
      </c>
    </row>
    <row r="56" spans="1:1">
      <c r="A56" s="46">
        <v>1.3940199999999998</v>
      </c>
    </row>
    <row r="57" spans="1:1">
      <c r="A57" s="46">
        <v>1.3940199999999998</v>
      </c>
    </row>
    <row r="58" spans="1:1">
      <c r="A58" s="46">
        <v>1.3940199999999998</v>
      </c>
    </row>
    <row r="59" spans="1:1">
      <c r="A59" s="46">
        <v>1.3940199999999998</v>
      </c>
    </row>
    <row r="60" spans="1:1">
      <c r="A60" s="46">
        <v>1.3940199999999998</v>
      </c>
    </row>
    <row r="61" spans="1:1">
      <c r="A61" s="46">
        <v>1.3940199999999998</v>
      </c>
    </row>
    <row r="62" spans="1:1">
      <c r="A62" s="46">
        <v>1.3940199999999998</v>
      </c>
    </row>
    <row r="63" spans="1:1">
      <c r="A63" s="46">
        <v>1.3940199999999998</v>
      </c>
    </row>
    <row r="64" spans="1:1">
      <c r="A64" s="46">
        <v>1.3940199999999998</v>
      </c>
    </row>
    <row r="65" spans="1:1">
      <c r="A65" s="46">
        <v>1.3940199999999998</v>
      </c>
    </row>
    <row r="66" spans="1:1">
      <c r="A66" s="46">
        <v>1.4709500000000006</v>
      </c>
    </row>
    <row r="67" spans="1:1">
      <c r="A67" s="46">
        <v>1.4709500000000006</v>
      </c>
    </row>
    <row r="68" spans="1:1">
      <c r="A68" s="46">
        <v>1.4709500000000006</v>
      </c>
    </row>
    <row r="69" spans="1:1">
      <c r="A69" s="46">
        <v>1.4709500000000006</v>
      </c>
    </row>
    <row r="70" spans="1:1">
      <c r="A70" s="46">
        <v>1.4709500000000006</v>
      </c>
    </row>
    <row r="71" spans="1:1">
      <c r="A71" s="46">
        <v>1.4709500000000006</v>
      </c>
    </row>
    <row r="72" spans="1:1">
      <c r="A72" s="46">
        <v>1.4709500000000006</v>
      </c>
    </row>
    <row r="73" spans="1:1">
      <c r="A73" s="46">
        <v>1.4709500000000006</v>
      </c>
    </row>
    <row r="74" spans="1:1">
      <c r="A74" s="46">
        <v>1.4709500000000006</v>
      </c>
    </row>
    <row r="75" spans="1:1">
      <c r="A75" s="46">
        <v>1.4709500000000006</v>
      </c>
    </row>
    <row r="76" spans="1:1">
      <c r="A76" s="46">
        <v>1.4709500000000006</v>
      </c>
    </row>
    <row r="77" spans="1:1">
      <c r="A77" s="46">
        <v>1.4709500000000006</v>
      </c>
    </row>
    <row r="78" spans="1:1">
      <c r="A78" s="46">
        <v>1.4709500000000006</v>
      </c>
    </row>
    <row r="79" spans="1:1">
      <c r="A79" s="46">
        <v>1.4709500000000006</v>
      </c>
    </row>
    <row r="80" spans="1:1">
      <c r="A80" s="46">
        <v>1.5478799999999997</v>
      </c>
    </row>
    <row r="81" spans="1:1">
      <c r="A81" s="46">
        <v>1.5478799999999997</v>
      </c>
    </row>
    <row r="82" spans="1:1">
      <c r="A82" s="46">
        <v>1.5478799999999997</v>
      </c>
    </row>
    <row r="83" spans="1:1">
      <c r="A83" s="46">
        <v>1.5478799999999997</v>
      </c>
    </row>
    <row r="84" spans="1:1">
      <c r="A84" s="46">
        <v>1.5478799999999997</v>
      </c>
    </row>
    <row r="85" spans="1:1">
      <c r="A85" s="46">
        <v>1.5478799999999997</v>
      </c>
    </row>
    <row r="86" spans="1:1">
      <c r="A86" s="46">
        <v>1.6248099999999996</v>
      </c>
    </row>
    <row r="87" spans="1:1">
      <c r="A87" s="46">
        <v>1.6248099999999996</v>
      </c>
    </row>
    <row r="88" spans="1:1">
      <c r="A88" s="46">
        <v>1.6248099999999996</v>
      </c>
    </row>
    <row r="89" spans="1:1">
      <c r="A89" s="46">
        <v>1.6248099999999996</v>
      </c>
    </row>
    <row r="90" spans="1:1">
      <c r="A90" s="46">
        <v>1.6248099999999996</v>
      </c>
    </row>
    <row r="91" spans="1:1">
      <c r="A91" s="46">
        <v>1.7001699999999995</v>
      </c>
    </row>
    <row r="92" spans="1:1">
      <c r="A92" s="46">
        <v>1.7001699999999995</v>
      </c>
    </row>
    <row r="93" spans="1:1">
      <c r="A93" s="46">
        <v>1.7001699999999995</v>
      </c>
    </row>
    <row r="94" spans="1:1">
      <c r="A94" s="46">
        <v>1.7001699999999995</v>
      </c>
    </row>
    <row r="95" spans="1:1">
      <c r="A95" s="46">
        <v>1.7771000000000003</v>
      </c>
    </row>
    <row r="96" spans="1:1">
      <c r="A96" s="46">
        <v>1.7771000000000003</v>
      </c>
    </row>
    <row r="97" spans="1:1">
      <c r="A97" s="46">
        <v>1.7771000000000003</v>
      </c>
    </row>
    <row r="98" spans="1:1">
      <c r="A98" s="46">
        <v>1.8540300000000003</v>
      </c>
    </row>
    <row r="99" spans="1:1">
      <c r="A99" s="46">
        <v>1.9309600000000002</v>
      </c>
    </row>
    <row r="100" spans="1:1">
      <c r="A100" s="46">
        <v>1.9309600000000002</v>
      </c>
    </row>
    <row r="101" spans="1:1">
      <c r="A101" s="46">
        <v>2.0078900000000002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41EB-C1E3-4B85-B3B4-D41B7D9784A6}">
  <dimension ref="A1:G101"/>
  <sheetViews>
    <sheetView workbookViewId="0">
      <selection sqref="A1:A1048576"/>
    </sheetView>
  </sheetViews>
  <sheetFormatPr defaultRowHeight="15"/>
  <cols>
    <col min="1" max="1" width="25" style="46" bestFit="1" customWidth="1"/>
    <col min="5" max="5" width="14.5703125" bestFit="1" customWidth="1"/>
    <col min="6" max="6" width="11.7109375" bestFit="1" customWidth="1"/>
  </cols>
  <sheetData>
    <row r="1" spans="1:7" ht="18.75">
      <c r="A1" s="31" t="s">
        <v>13</v>
      </c>
    </row>
    <row r="2" spans="1:7">
      <c r="A2" s="46">
        <v>14.956799999999999</v>
      </c>
    </row>
    <row r="3" spans="1:7">
      <c r="A3" s="46">
        <v>14.956799999999999</v>
      </c>
      <c r="C3" s="17"/>
      <c r="D3" s="18" t="s">
        <v>16</v>
      </c>
      <c r="E3" s="19" t="s">
        <v>17</v>
      </c>
      <c r="F3" s="19" t="s">
        <v>18</v>
      </c>
      <c r="G3" s="20" t="s">
        <v>19</v>
      </c>
    </row>
    <row r="4" spans="1:7">
      <c r="A4" s="46">
        <v>14.956799999999999</v>
      </c>
      <c r="C4" s="21" t="s">
        <v>20</v>
      </c>
      <c r="D4" s="30">
        <f>MIN(A2:A102)</f>
        <v>14.956799999999999</v>
      </c>
      <c r="E4" s="22" t="s">
        <v>21</v>
      </c>
      <c r="F4" s="22" t="s">
        <v>98</v>
      </c>
      <c r="G4" s="23" t="s">
        <v>22</v>
      </c>
    </row>
    <row r="5" spans="1:7">
      <c r="A5" s="46">
        <v>15.7212</v>
      </c>
      <c r="C5" s="24" t="s">
        <v>23</v>
      </c>
      <c r="D5" s="22">
        <f>QUARTILE(A2:A102,1)</f>
        <v>20.674200000000003</v>
      </c>
      <c r="E5" s="22" t="s">
        <v>24</v>
      </c>
      <c r="F5" s="22" t="s">
        <v>99</v>
      </c>
      <c r="G5" s="25" t="s">
        <v>22</v>
      </c>
    </row>
    <row r="6" spans="1:7">
      <c r="A6" s="46">
        <v>15.7212</v>
      </c>
      <c r="C6" s="24" t="s">
        <v>25</v>
      </c>
      <c r="D6" s="22">
        <f>QUARTILE(A2:A102,2)</f>
        <v>21.438600000000001</v>
      </c>
      <c r="E6" s="22" t="s">
        <v>26</v>
      </c>
      <c r="F6" s="22" t="s">
        <v>100</v>
      </c>
      <c r="G6" s="26" t="s">
        <v>22</v>
      </c>
    </row>
    <row r="7" spans="1:7">
      <c r="A7" s="46">
        <v>16.103400000000001</v>
      </c>
      <c r="C7" s="24" t="s">
        <v>27</v>
      </c>
      <c r="D7" s="22">
        <f>QUARTILE(A2:A102,3)</f>
        <v>22.203000000000003</v>
      </c>
      <c r="E7" s="22" t="s">
        <v>28</v>
      </c>
      <c r="F7" s="22" t="s">
        <v>101</v>
      </c>
      <c r="G7" s="25" t="s">
        <v>22</v>
      </c>
    </row>
    <row r="8" spans="1:7">
      <c r="A8" s="46">
        <v>16.103400000000001</v>
      </c>
      <c r="C8" s="27" t="s">
        <v>29</v>
      </c>
      <c r="D8" s="28">
        <f>QUARTILE(A2:A102,4)</f>
        <v>24.8706</v>
      </c>
      <c r="E8" s="28" t="s">
        <v>30</v>
      </c>
      <c r="F8" s="28" t="s">
        <v>102</v>
      </c>
      <c r="G8" s="29" t="s">
        <v>22</v>
      </c>
    </row>
    <row r="9" spans="1:7">
      <c r="A9" s="46">
        <v>16.103400000000001</v>
      </c>
    </row>
    <row r="10" spans="1:7">
      <c r="A10" s="46">
        <v>16.485600000000002</v>
      </c>
    </row>
    <row r="11" spans="1:7">
      <c r="A11" s="46">
        <v>16.867800000000003</v>
      </c>
    </row>
    <row r="12" spans="1:7">
      <c r="A12" s="46">
        <v>16.867800000000003</v>
      </c>
    </row>
    <row r="13" spans="1:7">
      <c r="A13" s="46">
        <v>17.624400000000001</v>
      </c>
    </row>
    <row r="14" spans="1:7">
      <c r="A14" s="46">
        <v>18.006599999999999</v>
      </c>
    </row>
    <row r="15" spans="1:7">
      <c r="A15" s="46">
        <v>18.006599999999999</v>
      </c>
    </row>
    <row r="16" spans="1:7">
      <c r="A16" s="46">
        <v>18.771000000000001</v>
      </c>
    </row>
    <row r="17" spans="1:1">
      <c r="A17" s="46">
        <v>19.153200000000002</v>
      </c>
    </row>
    <row r="18" spans="1:1">
      <c r="A18" s="46">
        <v>19.153200000000002</v>
      </c>
    </row>
    <row r="19" spans="1:1">
      <c r="A19" s="46">
        <v>19.153200000000002</v>
      </c>
    </row>
    <row r="20" spans="1:1">
      <c r="A20" s="46">
        <v>19.535399999999999</v>
      </c>
    </row>
    <row r="21" spans="1:1">
      <c r="A21" s="46">
        <v>19.535399999999999</v>
      </c>
    </row>
    <row r="22" spans="1:1">
      <c r="A22" s="46">
        <v>19.9176</v>
      </c>
    </row>
    <row r="23" spans="1:1">
      <c r="A23" s="46">
        <v>19.9176</v>
      </c>
    </row>
    <row r="24" spans="1:1">
      <c r="A24" s="46">
        <v>19.9176</v>
      </c>
    </row>
    <row r="25" spans="1:1">
      <c r="A25" s="46">
        <v>20.674200000000003</v>
      </c>
    </row>
    <row r="26" spans="1:1">
      <c r="A26" s="46">
        <v>20.674200000000003</v>
      </c>
    </row>
    <row r="27" spans="1:1">
      <c r="A27" s="46">
        <v>20.674200000000003</v>
      </c>
    </row>
    <row r="28" spans="1:1">
      <c r="A28" s="46">
        <v>20.674200000000003</v>
      </c>
    </row>
    <row r="29" spans="1:1">
      <c r="A29" s="46">
        <v>20.674200000000003</v>
      </c>
    </row>
    <row r="30" spans="1:1">
      <c r="A30" s="46">
        <v>20.674200000000003</v>
      </c>
    </row>
    <row r="31" spans="1:1">
      <c r="A31" s="46">
        <v>20.674200000000003</v>
      </c>
    </row>
    <row r="32" spans="1:1">
      <c r="A32" s="46">
        <v>20.674200000000003</v>
      </c>
    </row>
    <row r="33" spans="1:1">
      <c r="A33" s="46">
        <v>20.674200000000003</v>
      </c>
    </row>
    <row r="34" spans="1:1">
      <c r="A34" s="46">
        <v>20.674200000000003</v>
      </c>
    </row>
    <row r="35" spans="1:1">
      <c r="A35" s="46">
        <v>20.674200000000003</v>
      </c>
    </row>
    <row r="36" spans="1:1">
      <c r="A36" s="46">
        <v>21.0564</v>
      </c>
    </row>
    <row r="37" spans="1:1">
      <c r="A37" s="46">
        <v>21.0564</v>
      </c>
    </row>
    <row r="38" spans="1:1">
      <c r="A38" s="46">
        <v>21.0564</v>
      </c>
    </row>
    <row r="39" spans="1:1">
      <c r="A39" s="46">
        <v>21.0564</v>
      </c>
    </row>
    <row r="40" spans="1:1">
      <c r="A40" s="46">
        <v>21.0564</v>
      </c>
    </row>
    <row r="41" spans="1:1">
      <c r="A41" s="46">
        <v>21.0564</v>
      </c>
    </row>
    <row r="42" spans="1:1">
      <c r="A42" s="46">
        <v>21.438600000000001</v>
      </c>
    </row>
    <row r="43" spans="1:1">
      <c r="A43" s="46">
        <v>21.438600000000001</v>
      </c>
    </row>
    <row r="44" spans="1:1">
      <c r="A44" s="46">
        <v>21.438600000000001</v>
      </c>
    </row>
    <row r="45" spans="1:1">
      <c r="A45" s="46">
        <v>21.438600000000001</v>
      </c>
    </row>
    <row r="46" spans="1:1">
      <c r="A46" s="46">
        <v>21.438600000000001</v>
      </c>
    </row>
    <row r="47" spans="1:1">
      <c r="A47" s="46">
        <v>21.438600000000001</v>
      </c>
    </row>
    <row r="48" spans="1:1">
      <c r="A48" s="46">
        <v>21.438600000000001</v>
      </c>
    </row>
    <row r="49" spans="1:1">
      <c r="A49" s="46">
        <v>21.438600000000001</v>
      </c>
    </row>
    <row r="50" spans="1:1">
      <c r="A50" s="46">
        <v>21.438600000000001</v>
      </c>
    </row>
    <row r="51" spans="1:1">
      <c r="A51" s="46">
        <v>21.438600000000001</v>
      </c>
    </row>
    <row r="52" spans="1:1">
      <c r="A52" s="46">
        <v>21.438600000000001</v>
      </c>
    </row>
    <row r="53" spans="1:1">
      <c r="A53" s="46">
        <v>21.438600000000001</v>
      </c>
    </row>
    <row r="54" spans="1:1">
      <c r="A54" s="46">
        <v>21.820799999999998</v>
      </c>
    </row>
    <row r="55" spans="1:1">
      <c r="A55" s="46">
        <v>21.820799999999998</v>
      </c>
    </row>
    <row r="56" spans="1:1">
      <c r="A56" s="46">
        <v>21.820799999999998</v>
      </c>
    </row>
    <row r="57" spans="1:1">
      <c r="A57" s="46">
        <v>21.820799999999998</v>
      </c>
    </row>
    <row r="58" spans="1:1">
      <c r="A58" s="46">
        <v>21.820799999999998</v>
      </c>
    </row>
    <row r="59" spans="1:1">
      <c r="A59" s="46">
        <v>21.820799999999998</v>
      </c>
    </row>
    <row r="60" spans="1:1">
      <c r="A60" s="46">
        <v>21.820799999999998</v>
      </c>
    </row>
    <row r="61" spans="1:1">
      <c r="A61" s="46">
        <v>21.820799999999998</v>
      </c>
    </row>
    <row r="62" spans="1:1">
      <c r="A62" s="46">
        <v>21.820799999999998</v>
      </c>
    </row>
    <row r="63" spans="1:1">
      <c r="A63" s="46">
        <v>21.820799999999998</v>
      </c>
    </row>
    <row r="64" spans="1:1">
      <c r="A64" s="46">
        <v>21.820799999999998</v>
      </c>
    </row>
    <row r="65" spans="1:1">
      <c r="A65" s="46">
        <v>21.820799999999998</v>
      </c>
    </row>
    <row r="66" spans="1:1">
      <c r="A66" s="46">
        <v>22.203000000000003</v>
      </c>
    </row>
    <row r="67" spans="1:1">
      <c r="A67" s="46">
        <v>22.203000000000003</v>
      </c>
    </row>
    <row r="68" spans="1:1">
      <c r="A68" s="46">
        <v>22.203000000000003</v>
      </c>
    </row>
    <row r="69" spans="1:1">
      <c r="A69" s="46">
        <v>22.203000000000003</v>
      </c>
    </row>
    <row r="70" spans="1:1">
      <c r="A70" s="46">
        <v>22.203000000000003</v>
      </c>
    </row>
    <row r="71" spans="1:1">
      <c r="A71" s="46">
        <v>22.203000000000003</v>
      </c>
    </row>
    <row r="72" spans="1:1">
      <c r="A72" s="46">
        <v>22.203000000000003</v>
      </c>
    </row>
    <row r="73" spans="1:1">
      <c r="A73" s="46">
        <v>22.203000000000003</v>
      </c>
    </row>
    <row r="74" spans="1:1">
      <c r="A74" s="46">
        <v>22.203000000000003</v>
      </c>
    </row>
    <row r="75" spans="1:1">
      <c r="A75" s="46">
        <v>22.203000000000003</v>
      </c>
    </row>
    <row r="76" spans="1:1">
      <c r="A76" s="46">
        <v>22.203000000000003</v>
      </c>
    </row>
    <row r="77" spans="1:1">
      <c r="A77" s="46">
        <v>22.203000000000003</v>
      </c>
    </row>
    <row r="78" spans="1:1">
      <c r="A78" s="46">
        <v>22.203000000000003</v>
      </c>
    </row>
    <row r="79" spans="1:1">
      <c r="A79" s="46">
        <v>22.203000000000003</v>
      </c>
    </row>
    <row r="80" spans="1:1">
      <c r="A80" s="46">
        <v>22.5852</v>
      </c>
    </row>
    <row r="81" spans="1:1">
      <c r="A81" s="46">
        <v>22.5852</v>
      </c>
    </row>
    <row r="82" spans="1:1">
      <c r="A82" s="46">
        <v>22.5852</v>
      </c>
    </row>
    <row r="83" spans="1:1">
      <c r="A83" s="46">
        <v>22.5852</v>
      </c>
    </row>
    <row r="84" spans="1:1">
      <c r="A84" s="46">
        <v>22.5852</v>
      </c>
    </row>
    <row r="85" spans="1:1">
      <c r="A85" s="46">
        <v>22.5852</v>
      </c>
    </row>
    <row r="86" spans="1:1">
      <c r="A86" s="46">
        <v>22.967399999999998</v>
      </c>
    </row>
    <row r="87" spans="1:1">
      <c r="A87" s="46">
        <v>22.967399999999998</v>
      </c>
    </row>
    <row r="88" spans="1:1">
      <c r="A88" s="46">
        <v>22.967399999999998</v>
      </c>
    </row>
    <row r="89" spans="1:1">
      <c r="A89" s="46">
        <v>22.967399999999998</v>
      </c>
    </row>
    <row r="90" spans="1:1">
      <c r="A90" s="46">
        <v>22.967399999999998</v>
      </c>
    </row>
    <row r="91" spans="1:1">
      <c r="A91" s="46">
        <v>23.341799999999999</v>
      </c>
    </row>
    <row r="92" spans="1:1">
      <c r="A92" s="46">
        <v>23.341799999999999</v>
      </c>
    </row>
    <row r="93" spans="1:1">
      <c r="A93" s="46">
        <v>23.341799999999999</v>
      </c>
    </row>
    <row r="94" spans="1:1">
      <c r="A94" s="46">
        <v>23.341799999999999</v>
      </c>
    </row>
    <row r="95" spans="1:1">
      <c r="A95" s="46">
        <v>23.724</v>
      </c>
    </row>
    <row r="96" spans="1:1">
      <c r="A96" s="46">
        <v>23.724</v>
      </c>
    </row>
    <row r="97" spans="1:1">
      <c r="A97" s="46">
        <v>23.724</v>
      </c>
    </row>
    <row r="98" spans="1:1">
      <c r="A98" s="46">
        <v>24.106200000000001</v>
      </c>
    </row>
    <row r="99" spans="1:1">
      <c r="A99" s="46">
        <v>24.488400000000002</v>
      </c>
    </row>
    <row r="100" spans="1:1">
      <c r="A100" s="46">
        <v>24.488400000000002</v>
      </c>
    </row>
    <row r="101" spans="1:1">
      <c r="A101" s="46">
        <v>24.8706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CF10-54B5-4422-8478-EC16F5E60205}">
  <dimension ref="A1:G101"/>
  <sheetViews>
    <sheetView workbookViewId="0">
      <selection sqref="A1:A1048576"/>
    </sheetView>
  </sheetViews>
  <sheetFormatPr defaultRowHeight="15"/>
  <cols>
    <col min="1" max="1" width="19.85546875" style="46" bestFit="1" customWidth="1"/>
    <col min="4" max="4" width="9.140625" style="2"/>
    <col min="5" max="5" width="14.5703125" bestFit="1" customWidth="1"/>
    <col min="6" max="6" width="11.7109375" bestFit="1" customWidth="1"/>
  </cols>
  <sheetData>
    <row r="1" spans="1:7" ht="18.75">
      <c r="A1" s="45" t="s">
        <v>14</v>
      </c>
    </row>
    <row r="2" spans="1:7">
      <c r="A2" s="46">
        <v>2.0034000000000001</v>
      </c>
      <c r="C2" s="4"/>
      <c r="D2" s="42" t="s">
        <v>16</v>
      </c>
      <c r="E2" s="6" t="s">
        <v>17</v>
      </c>
      <c r="F2" s="6" t="s">
        <v>18</v>
      </c>
      <c r="G2" s="7" t="s">
        <v>19</v>
      </c>
    </row>
    <row r="3" spans="1:7">
      <c r="A3" s="46">
        <v>2.0034000000000001</v>
      </c>
      <c r="C3" s="8" t="s">
        <v>20</v>
      </c>
      <c r="D3" s="37">
        <f>MIN(A2:A101)</f>
        <v>2.0034000000000001</v>
      </c>
      <c r="E3" s="9" t="s">
        <v>21</v>
      </c>
      <c r="F3" s="9" t="s">
        <v>103</v>
      </c>
      <c r="G3" s="10" t="s">
        <v>22</v>
      </c>
    </row>
    <row r="4" spans="1:7">
      <c r="A4" s="46">
        <v>2.0034000000000001</v>
      </c>
      <c r="C4" s="11" t="s">
        <v>23</v>
      </c>
      <c r="D4" s="37">
        <f>QUARTILE(A2:A101,1)</f>
        <v>4.8621000000000016</v>
      </c>
      <c r="E4" s="9" t="s">
        <v>24</v>
      </c>
      <c r="F4" s="9" t="s">
        <v>96</v>
      </c>
      <c r="G4" s="12" t="s">
        <v>22</v>
      </c>
    </row>
    <row r="5" spans="1:7">
      <c r="A5" s="46">
        <v>2.3856000000000002</v>
      </c>
      <c r="C5" s="11" t="s">
        <v>25</v>
      </c>
      <c r="D5" s="37">
        <f>QUARTILE(A2:A101,2)</f>
        <v>5.2443000000000008</v>
      </c>
      <c r="E5" s="9" t="s">
        <v>26</v>
      </c>
      <c r="F5" s="9" t="s">
        <v>104</v>
      </c>
      <c r="G5" s="13" t="s">
        <v>22</v>
      </c>
    </row>
    <row r="6" spans="1:7">
      <c r="A6" s="46">
        <v>2.3856000000000002</v>
      </c>
      <c r="C6" s="11" t="s">
        <v>27</v>
      </c>
      <c r="D6" s="37">
        <f>QUARTILE(A2:A101,3)</f>
        <v>5.6265000000000018</v>
      </c>
      <c r="E6" s="9" t="s">
        <v>28</v>
      </c>
      <c r="F6" s="9" t="s">
        <v>105</v>
      </c>
      <c r="G6" s="12" t="s">
        <v>22</v>
      </c>
    </row>
    <row r="7" spans="1:7">
      <c r="A7" s="46">
        <v>2.5767000000000007</v>
      </c>
      <c r="C7" s="14" t="s">
        <v>29</v>
      </c>
      <c r="D7" s="43">
        <f>QUARTILE(A2:A101,4)</f>
        <v>6.9603000000000002</v>
      </c>
      <c r="E7" s="15" t="s">
        <v>30</v>
      </c>
      <c r="F7" s="15" t="s">
        <v>106</v>
      </c>
      <c r="G7" s="16" t="s">
        <v>22</v>
      </c>
    </row>
    <row r="8" spans="1:7">
      <c r="A8" s="46">
        <v>2.5767000000000007</v>
      </c>
    </row>
    <row r="9" spans="1:7">
      <c r="A9" s="46">
        <v>2.5767000000000007</v>
      </c>
    </row>
    <row r="10" spans="1:7">
      <c r="A10" s="46">
        <v>2.7678000000000011</v>
      </c>
    </row>
    <row r="11" spans="1:7">
      <c r="A11" s="46">
        <v>2.9589000000000016</v>
      </c>
    </row>
    <row r="12" spans="1:7">
      <c r="A12" s="46">
        <v>2.9589000000000016</v>
      </c>
    </row>
    <row r="13" spans="1:7">
      <c r="A13" s="46">
        <v>3.3372000000000011</v>
      </c>
    </row>
    <row r="14" spans="1:7">
      <c r="A14" s="46">
        <v>3.5282999999999998</v>
      </c>
    </row>
    <row r="15" spans="1:7">
      <c r="A15" s="46">
        <v>3.5282999999999998</v>
      </c>
    </row>
    <row r="16" spans="1:7">
      <c r="A16" s="46">
        <v>3.9105000000000008</v>
      </c>
    </row>
    <row r="17" spans="1:1">
      <c r="A17" s="46">
        <v>4.1016000000000012</v>
      </c>
    </row>
    <row r="18" spans="1:1">
      <c r="A18" s="46">
        <v>4.1016000000000012</v>
      </c>
    </row>
    <row r="19" spans="1:1">
      <c r="A19" s="46">
        <v>4.1016000000000012</v>
      </c>
    </row>
    <row r="20" spans="1:1">
      <c r="A20" s="46">
        <v>4.2927</v>
      </c>
    </row>
    <row r="21" spans="1:1">
      <c r="A21" s="46">
        <v>4.2927</v>
      </c>
    </row>
    <row r="22" spans="1:1">
      <c r="A22" s="46">
        <v>4.4838000000000005</v>
      </c>
    </row>
    <row r="23" spans="1:1">
      <c r="A23" s="46">
        <v>4.4838000000000005</v>
      </c>
    </row>
    <row r="24" spans="1:1">
      <c r="A24" s="46">
        <v>4.4838000000000005</v>
      </c>
    </row>
    <row r="25" spans="1:1">
      <c r="A25" s="46">
        <v>4.8621000000000016</v>
      </c>
    </row>
    <row r="26" spans="1:1">
      <c r="A26" s="46">
        <v>4.8621000000000016</v>
      </c>
    </row>
    <row r="27" spans="1:1">
      <c r="A27" s="46">
        <v>4.8621000000000016</v>
      </c>
    </row>
    <row r="28" spans="1:1">
      <c r="A28" s="46">
        <v>4.8621000000000016</v>
      </c>
    </row>
    <row r="29" spans="1:1">
      <c r="A29" s="46">
        <v>4.8621000000000016</v>
      </c>
    </row>
    <row r="30" spans="1:1">
      <c r="A30" s="46">
        <v>4.8621000000000016</v>
      </c>
    </row>
    <row r="31" spans="1:1">
      <c r="A31" s="46">
        <v>4.8621000000000016</v>
      </c>
    </row>
    <row r="32" spans="1:1">
      <c r="A32" s="46">
        <v>4.8621000000000016</v>
      </c>
    </row>
    <row r="33" spans="1:1">
      <c r="A33" s="46">
        <v>4.8621000000000016</v>
      </c>
    </row>
    <row r="34" spans="1:1">
      <c r="A34" s="46">
        <v>4.8621000000000016</v>
      </c>
    </row>
    <row r="35" spans="1:1">
      <c r="A35" s="46">
        <v>4.8621000000000016</v>
      </c>
    </row>
    <row r="36" spans="1:1">
      <c r="A36" s="46">
        <v>5.0532000000000004</v>
      </c>
    </row>
    <row r="37" spans="1:1">
      <c r="A37" s="46">
        <v>5.0532000000000004</v>
      </c>
    </row>
    <row r="38" spans="1:1">
      <c r="A38" s="46">
        <v>5.0532000000000004</v>
      </c>
    </row>
    <row r="39" spans="1:1">
      <c r="A39" s="46">
        <v>5.0532000000000004</v>
      </c>
    </row>
    <row r="40" spans="1:1">
      <c r="A40" s="46">
        <v>5.0532000000000004</v>
      </c>
    </row>
    <row r="41" spans="1:1">
      <c r="A41" s="46">
        <v>5.0532000000000004</v>
      </c>
    </row>
    <row r="42" spans="1:1">
      <c r="A42" s="46">
        <v>5.2443000000000008</v>
      </c>
    </row>
    <row r="43" spans="1:1">
      <c r="A43" s="46">
        <v>5.2443000000000008</v>
      </c>
    </row>
    <row r="44" spans="1:1">
      <c r="A44" s="46">
        <v>5.2443000000000008</v>
      </c>
    </row>
    <row r="45" spans="1:1">
      <c r="A45" s="46">
        <v>5.2443000000000008</v>
      </c>
    </row>
    <row r="46" spans="1:1">
      <c r="A46" s="46">
        <v>5.2443000000000008</v>
      </c>
    </row>
    <row r="47" spans="1:1">
      <c r="A47" s="46">
        <v>5.2443000000000008</v>
      </c>
    </row>
    <row r="48" spans="1:1">
      <c r="A48" s="46">
        <v>5.2443000000000008</v>
      </c>
    </row>
    <row r="49" spans="1:1">
      <c r="A49" s="46">
        <v>5.2443000000000008</v>
      </c>
    </row>
    <row r="50" spans="1:1">
      <c r="A50" s="46">
        <v>5.2443000000000008</v>
      </c>
    </row>
    <row r="51" spans="1:1">
      <c r="A51" s="46">
        <v>5.2443000000000008</v>
      </c>
    </row>
    <row r="52" spans="1:1">
      <c r="A52" s="46">
        <v>5.2443000000000008</v>
      </c>
    </row>
    <row r="53" spans="1:1">
      <c r="A53" s="46">
        <v>5.2443000000000008</v>
      </c>
    </row>
    <row r="54" spans="1:1">
      <c r="A54" s="46">
        <v>5.4353999999999996</v>
      </c>
    </row>
    <row r="55" spans="1:1">
      <c r="A55" s="46">
        <v>5.4353999999999996</v>
      </c>
    </row>
    <row r="56" spans="1:1">
      <c r="A56" s="46">
        <v>5.4353999999999996</v>
      </c>
    </row>
    <row r="57" spans="1:1">
      <c r="A57" s="46">
        <v>5.4353999999999996</v>
      </c>
    </row>
    <row r="58" spans="1:1">
      <c r="A58" s="46">
        <v>5.4353999999999996</v>
      </c>
    </row>
    <row r="59" spans="1:1">
      <c r="A59" s="46">
        <v>5.4353999999999996</v>
      </c>
    </row>
    <row r="60" spans="1:1">
      <c r="A60" s="46">
        <v>5.4353999999999996</v>
      </c>
    </row>
    <row r="61" spans="1:1">
      <c r="A61" s="46">
        <v>5.4353999999999996</v>
      </c>
    </row>
    <row r="62" spans="1:1">
      <c r="A62" s="46">
        <v>5.4353999999999996</v>
      </c>
    </row>
    <row r="63" spans="1:1">
      <c r="A63" s="46">
        <v>5.4353999999999996</v>
      </c>
    </row>
    <row r="64" spans="1:1">
      <c r="A64" s="46">
        <v>5.4353999999999996</v>
      </c>
    </row>
    <row r="65" spans="1:1">
      <c r="A65" s="46">
        <v>5.4353999999999996</v>
      </c>
    </row>
    <row r="66" spans="1:1">
      <c r="A66" s="46">
        <v>5.6265000000000018</v>
      </c>
    </row>
    <row r="67" spans="1:1">
      <c r="A67" s="46">
        <v>5.6265000000000018</v>
      </c>
    </row>
    <row r="68" spans="1:1">
      <c r="A68" s="46">
        <v>5.6265000000000018</v>
      </c>
    </row>
    <row r="69" spans="1:1">
      <c r="A69" s="46">
        <v>5.6265000000000018</v>
      </c>
    </row>
    <row r="70" spans="1:1">
      <c r="A70" s="46">
        <v>5.6265000000000018</v>
      </c>
    </row>
    <row r="71" spans="1:1">
      <c r="A71" s="46">
        <v>5.6265000000000018</v>
      </c>
    </row>
    <row r="72" spans="1:1">
      <c r="A72" s="46">
        <v>5.6265000000000018</v>
      </c>
    </row>
    <row r="73" spans="1:1">
      <c r="A73" s="46">
        <v>5.6265000000000018</v>
      </c>
    </row>
    <row r="74" spans="1:1">
      <c r="A74" s="46">
        <v>5.6265000000000018</v>
      </c>
    </row>
    <row r="75" spans="1:1">
      <c r="A75" s="46">
        <v>5.6265000000000018</v>
      </c>
    </row>
    <row r="76" spans="1:1">
      <c r="A76" s="46">
        <v>5.6265000000000018</v>
      </c>
    </row>
    <row r="77" spans="1:1">
      <c r="A77" s="46">
        <v>5.6265000000000018</v>
      </c>
    </row>
    <row r="78" spans="1:1">
      <c r="A78" s="46">
        <v>5.6265000000000018</v>
      </c>
    </row>
    <row r="79" spans="1:1">
      <c r="A79" s="46">
        <v>5.6265000000000018</v>
      </c>
    </row>
    <row r="80" spans="1:1">
      <c r="A80" s="46">
        <v>5.8176000000000005</v>
      </c>
    </row>
    <row r="81" spans="1:1">
      <c r="A81" s="46">
        <v>5.8176000000000005</v>
      </c>
    </row>
    <row r="82" spans="1:1">
      <c r="A82" s="46">
        <v>5.8176000000000005</v>
      </c>
    </row>
    <row r="83" spans="1:1">
      <c r="A83" s="46">
        <v>5.8176000000000005</v>
      </c>
    </row>
    <row r="84" spans="1:1">
      <c r="A84" s="46">
        <v>5.8176000000000005</v>
      </c>
    </row>
    <row r="85" spans="1:1">
      <c r="A85" s="46">
        <v>5.8176000000000005</v>
      </c>
    </row>
    <row r="86" spans="1:1">
      <c r="A86" s="46">
        <v>6.0086999999999993</v>
      </c>
    </row>
    <row r="87" spans="1:1">
      <c r="A87" s="46">
        <v>6.0086999999999993</v>
      </c>
    </row>
    <row r="88" spans="1:1">
      <c r="A88" s="46">
        <v>6.0086999999999993</v>
      </c>
    </row>
    <row r="89" spans="1:1">
      <c r="A89" s="46">
        <v>6.0086999999999993</v>
      </c>
    </row>
    <row r="90" spans="1:1">
      <c r="A90" s="46">
        <v>6.0086999999999993</v>
      </c>
    </row>
    <row r="91" spans="1:1">
      <c r="A91" s="46">
        <v>6.1959</v>
      </c>
    </row>
    <row r="92" spans="1:1">
      <c r="A92" s="46">
        <v>6.1959</v>
      </c>
    </row>
    <row r="93" spans="1:1">
      <c r="A93" s="46">
        <v>6.1959</v>
      </c>
    </row>
    <row r="94" spans="1:1">
      <c r="A94" s="46">
        <v>6.1959</v>
      </c>
    </row>
    <row r="95" spans="1:1">
      <c r="A95" s="46">
        <v>6.3870000000000005</v>
      </c>
    </row>
    <row r="96" spans="1:1">
      <c r="A96" s="46">
        <v>6.3870000000000005</v>
      </c>
    </row>
    <row r="97" spans="1:1">
      <c r="A97" s="46">
        <v>6.3870000000000005</v>
      </c>
    </row>
    <row r="98" spans="1:1">
      <c r="A98" s="46">
        <v>6.5781000000000009</v>
      </c>
    </row>
    <row r="99" spans="1:1">
      <c r="A99" s="46">
        <v>6.7692000000000014</v>
      </c>
    </row>
    <row r="100" spans="1:1">
      <c r="A100" s="46">
        <v>6.7692000000000014</v>
      </c>
    </row>
    <row r="101" spans="1:1">
      <c r="A101" s="46">
        <v>6.9603000000000002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708E-A576-4898-BAEE-B73F2CC7334E}">
  <dimension ref="A1:G101"/>
  <sheetViews>
    <sheetView workbookViewId="0">
      <selection activeCell="F12" sqref="F12"/>
    </sheetView>
  </sheetViews>
  <sheetFormatPr defaultRowHeight="15"/>
  <cols>
    <col min="1" max="1" width="17" bestFit="1" customWidth="1"/>
    <col min="2" max="2" width="13.5703125" customWidth="1"/>
    <col min="3" max="3" width="9.85546875" bestFit="1" customWidth="1"/>
    <col min="4" max="4" width="7.85546875" bestFit="1" customWidth="1"/>
    <col min="5" max="5" width="14.5703125" bestFit="1" customWidth="1"/>
    <col min="6" max="6" width="11.7109375" bestFit="1" customWidth="1"/>
    <col min="7" max="7" width="12.7109375" customWidth="1"/>
  </cols>
  <sheetData>
    <row r="1" spans="1:7" ht="18.75">
      <c r="A1" s="33" t="s">
        <v>0</v>
      </c>
      <c r="B1" s="3"/>
      <c r="C1" s="55" t="s">
        <v>0</v>
      </c>
      <c r="D1" s="55"/>
      <c r="E1" s="55"/>
      <c r="F1" s="55"/>
      <c r="G1" s="55"/>
    </row>
    <row r="2" spans="1:7">
      <c r="A2" s="1">
        <v>19.059999999999999</v>
      </c>
      <c r="B2" s="1"/>
      <c r="C2" s="4"/>
      <c r="D2" s="5" t="s">
        <v>16</v>
      </c>
      <c r="E2" s="6" t="s">
        <v>17</v>
      </c>
      <c r="F2" s="6" t="s">
        <v>18</v>
      </c>
      <c r="G2" s="7" t="s">
        <v>19</v>
      </c>
    </row>
    <row r="3" spans="1:7">
      <c r="A3" s="1">
        <v>19.059999999999999</v>
      </c>
      <c r="B3" s="1"/>
      <c r="C3" s="8" t="s">
        <v>20</v>
      </c>
      <c r="D3" s="9">
        <f>MIN(A2:A101)</f>
        <v>19.059999999999999</v>
      </c>
      <c r="E3" s="9" t="s">
        <v>21</v>
      </c>
      <c r="F3" s="9"/>
      <c r="G3" s="10" t="s">
        <v>22</v>
      </c>
    </row>
    <row r="4" spans="1:7">
      <c r="A4" s="1">
        <v>19.059999999999999</v>
      </c>
      <c r="B4" s="1"/>
      <c r="C4" s="11" t="s">
        <v>23</v>
      </c>
      <c r="D4" s="9">
        <f>QUARTILE(A2:A101,1)</f>
        <v>26.39</v>
      </c>
      <c r="E4" s="9" t="s">
        <v>24</v>
      </c>
      <c r="F4" s="9"/>
      <c r="G4" s="12" t="s">
        <v>22</v>
      </c>
    </row>
    <row r="5" spans="1:7">
      <c r="A5" s="1">
        <v>20.04</v>
      </c>
      <c r="B5" s="1"/>
      <c r="C5" s="11" t="s">
        <v>25</v>
      </c>
      <c r="D5" s="9">
        <f>QUARTILE(A2:A101,2)</f>
        <v>27.37</v>
      </c>
      <c r="E5" s="9" t="s">
        <v>26</v>
      </c>
      <c r="F5" s="9"/>
      <c r="G5" s="13" t="s">
        <v>22</v>
      </c>
    </row>
    <row r="6" spans="1:7">
      <c r="A6" s="1">
        <v>20.04</v>
      </c>
      <c r="B6" s="1"/>
      <c r="C6" s="11" t="s">
        <v>27</v>
      </c>
      <c r="D6" s="9">
        <f>QUARTILE(A2:A101,3)</f>
        <v>28.35</v>
      </c>
      <c r="E6" s="9" t="s">
        <v>28</v>
      </c>
      <c r="F6" s="9"/>
      <c r="G6" s="12" t="s">
        <v>22</v>
      </c>
    </row>
    <row r="7" spans="1:7">
      <c r="A7" s="1">
        <v>20.53</v>
      </c>
      <c r="B7" s="1"/>
      <c r="C7" s="14" t="s">
        <v>29</v>
      </c>
      <c r="D7" s="15">
        <f>QUARTILE(A2:A101,4)</f>
        <v>31.77</v>
      </c>
      <c r="E7" s="15" t="s">
        <v>30</v>
      </c>
      <c r="F7" s="15"/>
      <c r="G7" s="16" t="s">
        <v>22</v>
      </c>
    </row>
    <row r="8" spans="1:7">
      <c r="A8" s="1">
        <v>20.53</v>
      </c>
      <c r="B8" s="1"/>
      <c r="C8" s="4"/>
      <c r="D8" s="4"/>
      <c r="E8" s="4"/>
      <c r="F8" s="4"/>
      <c r="G8" s="4"/>
    </row>
    <row r="9" spans="1:7">
      <c r="A9" s="1">
        <v>20.53</v>
      </c>
      <c r="B9" s="1"/>
    </row>
    <row r="10" spans="1:7">
      <c r="A10" s="1">
        <v>21.02</v>
      </c>
      <c r="B10" s="1"/>
    </row>
    <row r="11" spans="1:7">
      <c r="A11" s="1">
        <v>21.51</v>
      </c>
      <c r="B11" s="1"/>
    </row>
    <row r="12" spans="1:7">
      <c r="A12" s="1">
        <v>21.51</v>
      </c>
      <c r="B12" s="1"/>
    </row>
    <row r="13" spans="1:7">
      <c r="A13" s="1">
        <v>22.48</v>
      </c>
      <c r="B13" s="1"/>
    </row>
    <row r="14" spans="1:7">
      <c r="A14" s="1">
        <v>22.97</v>
      </c>
      <c r="B14" s="1"/>
    </row>
    <row r="15" spans="1:7">
      <c r="A15" s="1">
        <v>22.97</v>
      </c>
      <c r="B15" s="1"/>
    </row>
    <row r="16" spans="1:7">
      <c r="A16" s="1">
        <v>23.95</v>
      </c>
      <c r="B16" s="1"/>
    </row>
    <row r="17" spans="1:2">
      <c r="A17" s="1">
        <v>24.44</v>
      </c>
      <c r="B17" s="1"/>
    </row>
    <row r="18" spans="1:2">
      <c r="A18" s="1">
        <v>24.44</v>
      </c>
      <c r="B18" s="1"/>
    </row>
    <row r="19" spans="1:2">
      <c r="A19" s="1">
        <v>24.44</v>
      </c>
      <c r="B19" s="1"/>
    </row>
    <row r="20" spans="1:2">
      <c r="A20" s="1">
        <v>24.93</v>
      </c>
      <c r="B20" s="1"/>
    </row>
    <row r="21" spans="1:2">
      <c r="A21" s="1">
        <v>24.93</v>
      </c>
      <c r="B21" s="1"/>
    </row>
    <row r="22" spans="1:2">
      <c r="A22" s="1">
        <v>25.42</v>
      </c>
      <c r="B22" s="1"/>
    </row>
    <row r="23" spans="1:2">
      <c r="A23" s="1">
        <v>25.42</v>
      </c>
      <c r="B23" s="1"/>
    </row>
    <row r="24" spans="1:2">
      <c r="A24" s="1">
        <v>25.42</v>
      </c>
      <c r="B24" s="1"/>
    </row>
    <row r="25" spans="1:2">
      <c r="A25" s="1">
        <v>26.39</v>
      </c>
      <c r="B25" s="1"/>
    </row>
    <row r="26" spans="1:2">
      <c r="A26" s="1">
        <v>26.39</v>
      </c>
      <c r="B26" s="1"/>
    </row>
    <row r="27" spans="1:2">
      <c r="A27" s="1">
        <v>26.39</v>
      </c>
      <c r="B27" s="1"/>
    </row>
    <row r="28" spans="1:2">
      <c r="A28" s="1">
        <v>26.39</v>
      </c>
      <c r="B28" s="1"/>
    </row>
    <row r="29" spans="1:2">
      <c r="A29" s="1">
        <v>26.39</v>
      </c>
      <c r="B29" s="1"/>
    </row>
    <row r="30" spans="1:2">
      <c r="A30" s="1">
        <v>26.39</v>
      </c>
      <c r="B30" s="1"/>
    </row>
    <row r="31" spans="1:2">
      <c r="A31" s="1">
        <v>26.39</v>
      </c>
      <c r="B31" s="1"/>
    </row>
    <row r="32" spans="1:2">
      <c r="A32" s="1">
        <v>26.39</v>
      </c>
      <c r="B32" s="1"/>
    </row>
    <row r="33" spans="1:2">
      <c r="A33" s="1">
        <v>26.39</v>
      </c>
      <c r="B33" s="1"/>
    </row>
    <row r="34" spans="1:2">
      <c r="A34" s="1">
        <v>26.39</v>
      </c>
      <c r="B34" s="1"/>
    </row>
    <row r="35" spans="1:2">
      <c r="A35" s="1">
        <v>26.39</v>
      </c>
      <c r="B35" s="1"/>
    </row>
    <row r="36" spans="1:2">
      <c r="A36" s="1">
        <v>26.88</v>
      </c>
      <c r="B36" s="1"/>
    </row>
    <row r="37" spans="1:2">
      <c r="A37" s="1">
        <v>26.88</v>
      </c>
      <c r="B37" s="1"/>
    </row>
    <row r="38" spans="1:2">
      <c r="A38" s="1">
        <v>26.88</v>
      </c>
      <c r="B38" s="1"/>
    </row>
    <row r="39" spans="1:2">
      <c r="A39" s="1">
        <v>26.88</v>
      </c>
      <c r="B39" s="1"/>
    </row>
    <row r="40" spans="1:2">
      <c r="A40" s="1">
        <v>26.88</v>
      </c>
      <c r="B40" s="1"/>
    </row>
    <row r="41" spans="1:2">
      <c r="A41" s="1">
        <v>26.88</v>
      </c>
      <c r="B41" s="1"/>
    </row>
    <row r="42" spans="1:2">
      <c r="A42" s="1">
        <v>27.37</v>
      </c>
      <c r="B42" s="1"/>
    </row>
    <row r="43" spans="1:2">
      <c r="A43" s="1">
        <v>27.37</v>
      </c>
      <c r="B43" s="1"/>
    </row>
    <row r="44" spans="1:2">
      <c r="A44" s="1">
        <v>27.37</v>
      </c>
      <c r="B44" s="1"/>
    </row>
    <row r="45" spans="1:2">
      <c r="A45" s="1">
        <v>27.37</v>
      </c>
      <c r="B45" s="1"/>
    </row>
    <row r="46" spans="1:2">
      <c r="A46" s="1">
        <v>27.37</v>
      </c>
      <c r="B46" s="1"/>
    </row>
    <row r="47" spans="1:2">
      <c r="A47" s="1">
        <v>27.37</v>
      </c>
      <c r="B47" s="1"/>
    </row>
    <row r="48" spans="1:2">
      <c r="A48" s="1">
        <v>27.37</v>
      </c>
      <c r="B48" s="1"/>
    </row>
    <row r="49" spans="1:2">
      <c r="A49" s="1">
        <v>27.37</v>
      </c>
      <c r="B49" s="1"/>
    </row>
    <row r="50" spans="1:2">
      <c r="A50" s="1">
        <v>27.37</v>
      </c>
      <c r="B50" s="1"/>
    </row>
    <row r="51" spans="1:2">
      <c r="A51" s="1">
        <v>27.37</v>
      </c>
      <c r="B51" s="1"/>
    </row>
    <row r="52" spans="1:2">
      <c r="A52" s="1">
        <v>27.37</v>
      </c>
      <c r="B52" s="1"/>
    </row>
    <row r="53" spans="1:2">
      <c r="A53" s="1">
        <v>27.37</v>
      </c>
      <c r="B53" s="1"/>
    </row>
    <row r="54" spans="1:2">
      <c r="A54" s="1">
        <v>27.86</v>
      </c>
      <c r="B54" s="1"/>
    </row>
    <row r="55" spans="1:2">
      <c r="A55" s="1">
        <v>27.86</v>
      </c>
      <c r="B55" s="1"/>
    </row>
    <row r="56" spans="1:2">
      <c r="A56" s="1">
        <v>27.86</v>
      </c>
      <c r="B56" s="1"/>
    </row>
    <row r="57" spans="1:2">
      <c r="A57" s="1">
        <v>27.86</v>
      </c>
      <c r="B57" s="1"/>
    </row>
    <row r="58" spans="1:2">
      <c r="A58" s="1">
        <v>27.86</v>
      </c>
      <c r="B58" s="1"/>
    </row>
    <row r="59" spans="1:2">
      <c r="A59" s="1">
        <v>27.86</v>
      </c>
      <c r="B59" s="1"/>
    </row>
    <row r="60" spans="1:2">
      <c r="A60" s="1">
        <v>27.86</v>
      </c>
      <c r="B60" s="1"/>
    </row>
    <row r="61" spans="1:2">
      <c r="A61" s="1">
        <v>27.86</v>
      </c>
      <c r="B61" s="1"/>
    </row>
    <row r="62" spans="1:2">
      <c r="A62" s="1">
        <v>27.86</v>
      </c>
      <c r="B62" s="1"/>
    </row>
    <row r="63" spans="1:2">
      <c r="A63" s="1">
        <v>27.86</v>
      </c>
      <c r="B63" s="1"/>
    </row>
    <row r="64" spans="1:2">
      <c r="A64" s="1">
        <v>27.86</v>
      </c>
      <c r="B64" s="1"/>
    </row>
    <row r="65" spans="1:2">
      <c r="A65" s="1">
        <v>27.86</v>
      </c>
      <c r="B65" s="1"/>
    </row>
    <row r="66" spans="1:2">
      <c r="A66" s="1">
        <v>28.35</v>
      </c>
      <c r="B66" s="1"/>
    </row>
    <row r="67" spans="1:2">
      <c r="A67" s="1">
        <v>28.35</v>
      </c>
      <c r="B67" s="1"/>
    </row>
    <row r="68" spans="1:2">
      <c r="A68" s="1">
        <v>28.35</v>
      </c>
      <c r="B68" s="1"/>
    </row>
    <row r="69" spans="1:2">
      <c r="A69" s="1">
        <v>28.35</v>
      </c>
      <c r="B69" s="1"/>
    </row>
    <row r="70" spans="1:2">
      <c r="A70" s="1">
        <v>28.35</v>
      </c>
      <c r="B70" s="1"/>
    </row>
    <row r="71" spans="1:2">
      <c r="A71" s="1">
        <v>28.35</v>
      </c>
      <c r="B71" s="1"/>
    </row>
    <row r="72" spans="1:2">
      <c r="A72" s="1">
        <v>28.35</v>
      </c>
      <c r="B72" s="1"/>
    </row>
    <row r="73" spans="1:2">
      <c r="A73" s="1">
        <v>28.35</v>
      </c>
      <c r="B73" s="1"/>
    </row>
    <row r="74" spans="1:2">
      <c r="A74" s="1">
        <v>28.35</v>
      </c>
      <c r="B74" s="1"/>
    </row>
    <row r="75" spans="1:2">
      <c r="A75" s="1">
        <v>28.35</v>
      </c>
      <c r="B75" s="1"/>
    </row>
    <row r="76" spans="1:2">
      <c r="A76" s="1">
        <v>28.35</v>
      </c>
      <c r="B76" s="1"/>
    </row>
    <row r="77" spans="1:2">
      <c r="A77" s="1">
        <v>28.35</v>
      </c>
      <c r="B77" s="1"/>
    </row>
    <row r="78" spans="1:2">
      <c r="A78" s="1">
        <v>28.35</v>
      </c>
      <c r="B78" s="1"/>
    </row>
    <row r="79" spans="1:2">
      <c r="A79" s="1">
        <v>28.35</v>
      </c>
      <c r="B79" s="1"/>
    </row>
    <row r="80" spans="1:2">
      <c r="A80" s="1">
        <v>28.84</v>
      </c>
      <c r="B80" s="1"/>
    </row>
    <row r="81" spans="1:2">
      <c r="A81" s="1">
        <v>28.84</v>
      </c>
      <c r="B81" s="1"/>
    </row>
    <row r="82" spans="1:2">
      <c r="A82" s="1">
        <v>28.84</v>
      </c>
      <c r="B82" s="1"/>
    </row>
    <row r="83" spans="1:2">
      <c r="A83" s="1">
        <v>28.84</v>
      </c>
      <c r="B83" s="1"/>
    </row>
    <row r="84" spans="1:2">
      <c r="A84" s="1">
        <v>28.84</v>
      </c>
      <c r="B84" s="1"/>
    </row>
    <row r="85" spans="1:2">
      <c r="A85" s="1">
        <v>28.84</v>
      </c>
      <c r="B85" s="1"/>
    </row>
    <row r="86" spans="1:2">
      <c r="A86" s="1">
        <v>29.33</v>
      </c>
      <c r="B86" s="1"/>
    </row>
    <row r="87" spans="1:2">
      <c r="A87" s="1">
        <v>29.33</v>
      </c>
      <c r="B87" s="1"/>
    </row>
    <row r="88" spans="1:2">
      <c r="A88" s="1">
        <v>29.33</v>
      </c>
      <c r="B88" s="1"/>
    </row>
    <row r="89" spans="1:2">
      <c r="A89" s="1">
        <v>29.33</v>
      </c>
      <c r="B89" s="1"/>
    </row>
    <row r="90" spans="1:2">
      <c r="A90" s="1">
        <v>29.33</v>
      </c>
      <c r="B90" s="1"/>
    </row>
    <row r="91" spans="1:2">
      <c r="A91" s="1">
        <v>29.81</v>
      </c>
      <c r="B91" s="1"/>
    </row>
    <row r="92" spans="1:2">
      <c r="A92" s="1">
        <v>29.81</v>
      </c>
      <c r="B92" s="1"/>
    </row>
    <row r="93" spans="1:2">
      <c r="A93" s="1">
        <v>29.81</v>
      </c>
      <c r="B93" s="1"/>
    </row>
    <row r="94" spans="1:2">
      <c r="A94" s="1">
        <v>29.81</v>
      </c>
      <c r="B94" s="1"/>
    </row>
    <row r="95" spans="1:2">
      <c r="A95" s="1">
        <v>30.3</v>
      </c>
      <c r="B95" s="1"/>
    </row>
    <row r="96" spans="1:2">
      <c r="A96" s="1">
        <v>30.3</v>
      </c>
      <c r="B96" s="1"/>
    </row>
    <row r="97" spans="1:2">
      <c r="A97" s="1">
        <v>30.3</v>
      </c>
      <c r="B97" s="1"/>
    </row>
    <row r="98" spans="1:2">
      <c r="A98" s="1">
        <v>30.79</v>
      </c>
      <c r="B98" s="1"/>
    </row>
    <row r="99" spans="1:2">
      <c r="A99" s="1">
        <v>31.28</v>
      </c>
      <c r="B99" s="1"/>
    </row>
    <row r="100" spans="1:2">
      <c r="A100" s="1">
        <v>31.28</v>
      </c>
      <c r="B100" s="1"/>
    </row>
    <row r="101" spans="1:2">
      <c r="A101" s="1">
        <v>31.77</v>
      </c>
      <c r="B101" s="1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FDDC-FA1D-4BC1-8757-F0501EB44154}">
  <dimension ref="A1:L101"/>
  <sheetViews>
    <sheetView workbookViewId="0">
      <selection activeCell="L11" sqref="L11"/>
    </sheetView>
  </sheetViews>
  <sheetFormatPr defaultRowHeight="15"/>
  <cols>
    <col min="1" max="1" width="13.5703125" style="46" bestFit="1" customWidth="1"/>
    <col min="4" max="4" width="7.85546875" bestFit="1" customWidth="1"/>
    <col min="5" max="5" width="14.5703125" bestFit="1" customWidth="1"/>
    <col min="6" max="6" width="11.7109375" bestFit="1" customWidth="1"/>
    <col min="7" max="7" width="12" customWidth="1"/>
  </cols>
  <sheetData>
    <row r="1" spans="1:12" ht="18.75">
      <c r="A1" s="32" t="s">
        <v>1</v>
      </c>
      <c r="C1" s="56" t="s">
        <v>1</v>
      </c>
      <c r="D1" s="57"/>
      <c r="E1" s="57"/>
      <c r="F1" s="57"/>
      <c r="G1" s="58"/>
      <c r="H1" s="51"/>
    </row>
    <row r="2" spans="1:12">
      <c r="A2" s="46">
        <v>11.998159999999999</v>
      </c>
      <c r="C2" s="17"/>
      <c r="D2" s="52" t="s">
        <v>16</v>
      </c>
      <c r="E2" s="53" t="s">
        <v>17</v>
      </c>
      <c r="F2" s="53" t="s">
        <v>18</v>
      </c>
      <c r="G2" s="54" t="s">
        <v>19</v>
      </c>
    </row>
    <row r="3" spans="1:12">
      <c r="A3" s="46">
        <v>11.998159999999999</v>
      </c>
      <c r="C3" s="21" t="s">
        <v>20</v>
      </c>
      <c r="D3" s="30">
        <f>MIN(A1:A101)</f>
        <v>11.998159999999999</v>
      </c>
      <c r="E3" s="22" t="s">
        <v>21</v>
      </c>
      <c r="F3" s="22" t="s">
        <v>31</v>
      </c>
      <c r="G3" s="23" t="s">
        <v>22</v>
      </c>
    </row>
    <row r="4" spans="1:12">
      <c r="A4" s="46">
        <v>11.998159999999999</v>
      </c>
      <c r="C4" s="24" t="s">
        <v>23</v>
      </c>
      <c r="D4" s="22">
        <f>QUARTILE(A2:A101,1)</f>
        <v>13.72804</v>
      </c>
      <c r="E4" s="22" t="s">
        <v>24</v>
      </c>
      <c r="F4" s="22" t="s">
        <v>32</v>
      </c>
      <c r="G4" s="25" t="s">
        <v>22</v>
      </c>
    </row>
    <row r="5" spans="1:12">
      <c r="A5" s="46">
        <v>12.22944</v>
      </c>
      <c r="C5" s="24" t="s">
        <v>25</v>
      </c>
      <c r="D5" s="22">
        <f>QUARTILE(A2:A101,2)</f>
        <v>13.95932</v>
      </c>
      <c r="E5" s="22" t="s">
        <v>26</v>
      </c>
      <c r="F5" s="22" t="s">
        <v>33</v>
      </c>
      <c r="G5" s="26" t="s">
        <v>22</v>
      </c>
    </row>
    <row r="6" spans="1:12">
      <c r="A6" s="46">
        <v>12.22944</v>
      </c>
      <c r="C6" s="24" t="s">
        <v>27</v>
      </c>
      <c r="D6" s="22">
        <f>QUARTILE(A2:A101,3)</f>
        <v>14.1906</v>
      </c>
      <c r="E6" s="22" t="s">
        <v>28</v>
      </c>
      <c r="F6" s="22" t="s">
        <v>34</v>
      </c>
      <c r="G6" s="25" t="s">
        <v>22</v>
      </c>
    </row>
    <row r="7" spans="1:12">
      <c r="A7" s="46">
        <v>12.345079999999999</v>
      </c>
      <c r="C7" s="27" t="s">
        <v>29</v>
      </c>
      <c r="D7" s="28">
        <f>QUARTILE(A2:A101,4)</f>
        <v>14.997719999999999</v>
      </c>
      <c r="E7" s="28" t="s">
        <v>30</v>
      </c>
      <c r="F7" s="28" t="s">
        <v>35</v>
      </c>
      <c r="G7" s="29" t="s">
        <v>22</v>
      </c>
    </row>
    <row r="8" spans="1:12">
      <c r="A8" s="46">
        <v>12.345079999999999</v>
      </c>
    </row>
    <row r="9" spans="1:12">
      <c r="A9" s="46">
        <v>12.345079999999999</v>
      </c>
    </row>
    <row r="10" spans="1:12">
      <c r="A10" s="46">
        <v>12.460719999999998</v>
      </c>
    </row>
    <row r="11" spans="1:12">
      <c r="A11" s="46">
        <v>12.576360000000001</v>
      </c>
      <c r="L11" t="s">
        <v>36</v>
      </c>
    </row>
    <row r="12" spans="1:12">
      <c r="A12" s="46">
        <v>12.576360000000001</v>
      </c>
    </row>
    <row r="13" spans="1:12">
      <c r="A13" s="46">
        <v>12.80528</v>
      </c>
    </row>
    <row r="14" spans="1:12">
      <c r="A14" s="46">
        <v>12.920919999999999</v>
      </c>
    </row>
    <row r="15" spans="1:12">
      <c r="A15" s="46">
        <v>12.920919999999999</v>
      </c>
    </row>
    <row r="16" spans="1:12">
      <c r="A16" s="46">
        <v>13.152200000000001</v>
      </c>
    </row>
    <row r="17" spans="1:1">
      <c r="A17" s="46">
        <v>13.26784</v>
      </c>
    </row>
    <row r="18" spans="1:1">
      <c r="A18" s="46">
        <v>13.26784</v>
      </c>
    </row>
    <row r="19" spans="1:1">
      <c r="A19" s="46">
        <v>13.26784</v>
      </c>
    </row>
    <row r="20" spans="1:1">
      <c r="A20" s="46">
        <v>13.383479999999999</v>
      </c>
    </row>
    <row r="21" spans="1:1">
      <c r="A21" s="46">
        <v>13.383479999999999</v>
      </c>
    </row>
    <row r="22" spans="1:1">
      <c r="A22" s="46">
        <v>13.499120000000001</v>
      </c>
    </row>
    <row r="23" spans="1:1">
      <c r="A23" s="46">
        <v>13.499120000000001</v>
      </c>
    </row>
    <row r="24" spans="1:1">
      <c r="A24" s="46">
        <v>13.499120000000001</v>
      </c>
    </row>
    <row r="25" spans="1:1">
      <c r="A25" s="46">
        <v>13.72804</v>
      </c>
    </row>
    <row r="26" spans="1:1">
      <c r="A26" s="46">
        <v>13.72804</v>
      </c>
    </row>
    <row r="27" spans="1:1">
      <c r="A27" s="46">
        <v>13.72804</v>
      </c>
    </row>
    <row r="28" spans="1:1">
      <c r="A28" s="46">
        <v>13.72804</v>
      </c>
    </row>
    <row r="29" spans="1:1">
      <c r="A29" s="46">
        <v>13.72804</v>
      </c>
    </row>
    <row r="30" spans="1:1">
      <c r="A30" s="46">
        <v>13.72804</v>
      </c>
    </row>
    <row r="31" spans="1:1">
      <c r="A31" s="46">
        <v>13.72804</v>
      </c>
    </row>
    <row r="32" spans="1:1">
      <c r="A32" s="46">
        <v>13.72804</v>
      </c>
    </row>
    <row r="33" spans="1:1">
      <c r="A33" s="46">
        <v>13.72804</v>
      </c>
    </row>
    <row r="34" spans="1:1">
      <c r="A34" s="46">
        <v>13.72804</v>
      </c>
    </row>
    <row r="35" spans="1:1">
      <c r="A35" s="46">
        <v>13.72804</v>
      </c>
    </row>
    <row r="36" spans="1:1">
      <c r="A36" s="46">
        <v>13.843679999999999</v>
      </c>
    </row>
    <row r="37" spans="1:1">
      <c r="A37" s="46">
        <v>13.843679999999999</v>
      </c>
    </row>
    <row r="38" spans="1:1">
      <c r="A38" s="46">
        <v>13.843679999999999</v>
      </c>
    </row>
    <row r="39" spans="1:1">
      <c r="A39" s="46">
        <v>13.843679999999999</v>
      </c>
    </row>
    <row r="40" spans="1:1">
      <c r="A40" s="46">
        <v>13.843679999999999</v>
      </c>
    </row>
    <row r="41" spans="1:1">
      <c r="A41" s="46">
        <v>13.843679999999999</v>
      </c>
    </row>
    <row r="42" spans="1:1">
      <c r="A42" s="46">
        <v>13.95932</v>
      </c>
    </row>
    <row r="43" spans="1:1">
      <c r="A43" s="46">
        <v>13.95932</v>
      </c>
    </row>
    <row r="44" spans="1:1">
      <c r="A44" s="46">
        <v>13.95932</v>
      </c>
    </row>
    <row r="45" spans="1:1">
      <c r="A45" s="46">
        <v>13.95932</v>
      </c>
    </row>
    <row r="46" spans="1:1">
      <c r="A46" s="46">
        <v>13.95932</v>
      </c>
    </row>
    <row r="47" spans="1:1">
      <c r="A47" s="46">
        <v>13.95932</v>
      </c>
    </row>
    <row r="48" spans="1:1">
      <c r="A48" s="46">
        <v>13.95932</v>
      </c>
    </row>
    <row r="49" spans="1:1">
      <c r="A49" s="46">
        <v>13.95932</v>
      </c>
    </row>
    <row r="50" spans="1:1">
      <c r="A50" s="46">
        <v>13.95932</v>
      </c>
    </row>
    <row r="51" spans="1:1">
      <c r="A51" s="46">
        <v>13.95932</v>
      </c>
    </row>
    <row r="52" spans="1:1">
      <c r="A52" s="46">
        <v>13.95932</v>
      </c>
    </row>
    <row r="53" spans="1:1">
      <c r="A53" s="46">
        <v>13.95932</v>
      </c>
    </row>
    <row r="54" spans="1:1">
      <c r="A54" s="46">
        <v>14.074960000000001</v>
      </c>
    </row>
    <row r="55" spans="1:1">
      <c r="A55" s="46">
        <v>14.074960000000001</v>
      </c>
    </row>
    <row r="56" spans="1:1">
      <c r="A56" s="46">
        <v>14.074960000000001</v>
      </c>
    </row>
    <row r="57" spans="1:1">
      <c r="A57" s="46">
        <v>14.074960000000001</v>
      </c>
    </row>
    <row r="58" spans="1:1">
      <c r="A58" s="46">
        <v>14.074960000000001</v>
      </c>
    </row>
    <row r="59" spans="1:1">
      <c r="A59" s="46">
        <v>14.074960000000001</v>
      </c>
    </row>
    <row r="60" spans="1:1">
      <c r="A60" s="46">
        <v>14.074960000000001</v>
      </c>
    </row>
    <row r="61" spans="1:1">
      <c r="A61" s="46">
        <v>14.074960000000001</v>
      </c>
    </row>
    <row r="62" spans="1:1">
      <c r="A62" s="46">
        <v>14.074960000000001</v>
      </c>
    </row>
    <row r="63" spans="1:1">
      <c r="A63" s="46">
        <v>14.074960000000001</v>
      </c>
    </row>
    <row r="64" spans="1:1">
      <c r="A64" s="46">
        <v>14.074960000000001</v>
      </c>
    </row>
    <row r="65" spans="1:1">
      <c r="A65" s="46">
        <v>14.074960000000001</v>
      </c>
    </row>
    <row r="66" spans="1:1">
      <c r="A66" s="46">
        <v>14.1906</v>
      </c>
    </row>
    <row r="67" spans="1:1">
      <c r="A67" s="46">
        <v>14.1906</v>
      </c>
    </row>
    <row r="68" spans="1:1">
      <c r="A68" s="46">
        <v>14.1906</v>
      </c>
    </row>
    <row r="69" spans="1:1">
      <c r="A69" s="46">
        <v>14.1906</v>
      </c>
    </row>
    <row r="70" spans="1:1">
      <c r="A70" s="46">
        <v>14.1906</v>
      </c>
    </row>
    <row r="71" spans="1:1">
      <c r="A71" s="46">
        <v>14.1906</v>
      </c>
    </row>
    <row r="72" spans="1:1">
      <c r="A72" s="46">
        <v>14.1906</v>
      </c>
    </row>
    <row r="73" spans="1:1">
      <c r="A73" s="46">
        <v>14.1906</v>
      </c>
    </row>
    <row r="74" spans="1:1">
      <c r="A74" s="46">
        <v>14.1906</v>
      </c>
    </row>
    <row r="75" spans="1:1">
      <c r="A75" s="46">
        <v>14.1906</v>
      </c>
    </row>
    <row r="76" spans="1:1">
      <c r="A76" s="46">
        <v>14.1906</v>
      </c>
    </row>
    <row r="77" spans="1:1">
      <c r="A77" s="46">
        <v>14.1906</v>
      </c>
    </row>
    <row r="78" spans="1:1">
      <c r="A78" s="46">
        <v>14.1906</v>
      </c>
    </row>
    <row r="79" spans="1:1">
      <c r="A79" s="46">
        <v>14.1906</v>
      </c>
    </row>
    <row r="80" spans="1:1">
      <c r="A80" s="46">
        <v>14.306239999999999</v>
      </c>
    </row>
    <row r="81" spans="1:1">
      <c r="A81" s="46">
        <v>14.306239999999999</v>
      </c>
    </row>
    <row r="82" spans="1:1">
      <c r="A82" s="46">
        <v>14.306239999999999</v>
      </c>
    </row>
    <row r="83" spans="1:1">
      <c r="A83" s="46">
        <v>14.306239999999999</v>
      </c>
    </row>
    <row r="84" spans="1:1">
      <c r="A84" s="46">
        <v>14.306239999999999</v>
      </c>
    </row>
    <row r="85" spans="1:1">
      <c r="A85" s="46">
        <v>14.306239999999999</v>
      </c>
    </row>
    <row r="86" spans="1:1">
      <c r="A86" s="46">
        <v>14.421879999999998</v>
      </c>
    </row>
    <row r="87" spans="1:1">
      <c r="A87" s="46">
        <v>14.421879999999998</v>
      </c>
    </row>
    <row r="88" spans="1:1">
      <c r="A88" s="46">
        <v>14.421879999999998</v>
      </c>
    </row>
    <row r="89" spans="1:1">
      <c r="A89" s="46">
        <v>14.421879999999998</v>
      </c>
    </row>
    <row r="90" spans="1:1">
      <c r="A90" s="46">
        <v>14.421879999999998</v>
      </c>
    </row>
    <row r="91" spans="1:1">
      <c r="A91" s="46">
        <v>14.535159999999999</v>
      </c>
    </row>
    <row r="92" spans="1:1">
      <c r="A92" s="46">
        <v>14.535159999999999</v>
      </c>
    </row>
    <row r="93" spans="1:1">
      <c r="A93" s="46">
        <v>14.535159999999999</v>
      </c>
    </row>
    <row r="94" spans="1:1">
      <c r="A94" s="46">
        <v>14.535159999999999</v>
      </c>
    </row>
    <row r="95" spans="1:1">
      <c r="A95" s="46">
        <v>14.6508</v>
      </c>
    </row>
    <row r="96" spans="1:1">
      <c r="A96" s="46">
        <v>14.6508</v>
      </c>
    </row>
    <row r="97" spans="1:1">
      <c r="A97" s="46">
        <v>14.6508</v>
      </c>
    </row>
    <row r="98" spans="1:1">
      <c r="A98" s="46">
        <v>14.766439999999999</v>
      </c>
    </row>
    <row r="99" spans="1:1">
      <c r="A99" s="46">
        <v>14.88208</v>
      </c>
    </row>
    <row r="100" spans="1:1">
      <c r="A100" s="46">
        <v>14.88208</v>
      </c>
    </row>
    <row r="101" spans="1:1">
      <c r="A101" s="46">
        <v>14.997719999999999</v>
      </c>
    </row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DA30-EF4C-476B-BEEB-525960C5E812}">
  <dimension ref="A1:G101"/>
  <sheetViews>
    <sheetView workbookViewId="0">
      <selection activeCell="I2" sqref="I2"/>
    </sheetView>
  </sheetViews>
  <sheetFormatPr defaultRowHeight="15"/>
  <cols>
    <col min="1" max="1" width="16.7109375" style="46" bestFit="1" customWidth="1"/>
    <col min="4" max="4" width="9.28515625" bestFit="1" customWidth="1"/>
    <col min="5" max="5" width="14.5703125" bestFit="1" customWidth="1"/>
    <col min="6" max="6" width="11.7109375" bestFit="1" customWidth="1"/>
    <col min="7" max="7" width="12.42578125" customWidth="1"/>
  </cols>
  <sheetData>
    <row r="1" spans="1:7" ht="18.75">
      <c r="A1" s="32" t="s">
        <v>2</v>
      </c>
      <c r="C1" s="59" t="s">
        <v>2</v>
      </c>
      <c r="D1" s="60"/>
      <c r="E1" s="60"/>
      <c r="F1" s="60"/>
      <c r="G1" s="61"/>
    </row>
    <row r="2" spans="1:7">
      <c r="A2" s="46">
        <v>48.012420000000006</v>
      </c>
      <c r="C2" s="17"/>
      <c r="D2" s="52" t="s">
        <v>16</v>
      </c>
      <c r="E2" s="53" t="s">
        <v>17</v>
      </c>
      <c r="F2" s="53" t="s">
        <v>18</v>
      </c>
      <c r="G2" s="54" t="s">
        <v>19</v>
      </c>
    </row>
    <row r="3" spans="1:7">
      <c r="A3" s="46">
        <v>48.012420000000006</v>
      </c>
      <c r="C3" s="21" t="s">
        <v>20</v>
      </c>
      <c r="D3" s="30">
        <f>MIN(A1:A101)</f>
        <v>48.012420000000006</v>
      </c>
      <c r="E3" s="22" t="s">
        <v>21</v>
      </c>
      <c r="F3" s="22" t="s">
        <v>37</v>
      </c>
      <c r="G3" s="23" t="s">
        <v>22</v>
      </c>
    </row>
    <row r="4" spans="1:7">
      <c r="A4" s="46">
        <v>48.012420000000006</v>
      </c>
      <c r="C4" s="24" t="s">
        <v>23</v>
      </c>
      <c r="D4" s="22">
        <f>QUARTILE(A2:A101,1)</f>
        <v>49.163230000000006</v>
      </c>
      <c r="E4" s="22" t="s">
        <v>24</v>
      </c>
      <c r="F4" s="22" t="s">
        <v>38</v>
      </c>
      <c r="G4" s="25" t="s">
        <v>22</v>
      </c>
    </row>
    <row r="5" spans="1:7">
      <c r="A5" s="46">
        <v>48.16628</v>
      </c>
      <c r="C5" s="24" t="s">
        <v>25</v>
      </c>
      <c r="D5" s="22">
        <f>QUARTILE(A2:A101,2)</f>
        <v>49.31709</v>
      </c>
      <c r="E5" s="22" t="s">
        <v>26</v>
      </c>
      <c r="F5" s="22" t="s">
        <v>39</v>
      </c>
      <c r="G5" s="26" t="s">
        <v>22</v>
      </c>
    </row>
    <row r="6" spans="1:7">
      <c r="A6" s="46">
        <v>48.16628</v>
      </c>
      <c r="C6" s="24" t="s">
        <v>27</v>
      </c>
      <c r="D6" s="22">
        <f>QUARTILE(A2:A101,3)</f>
        <v>49.470950000000002</v>
      </c>
      <c r="E6" s="22" t="s">
        <v>28</v>
      </c>
      <c r="F6" s="22" t="s">
        <v>40</v>
      </c>
      <c r="G6" s="25" t="s">
        <v>22</v>
      </c>
    </row>
    <row r="7" spans="1:7">
      <c r="A7" s="46">
        <v>48.243210000000005</v>
      </c>
      <c r="C7" s="27" t="s">
        <v>29</v>
      </c>
      <c r="D7" s="28">
        <f>QUARTILE(A2:A101,4)</f>
        <v>50.007890000000003</v>
      </c>
      <c r="E7" s="28" t="s">
        <v>30</v>
      </c>
      <c r="F7" s="28" t="s">
        <v>41</v>
      </c>
      <c r="G7" s="29" t="s">
        <v>22</v>
      </c>
    </row>
    <row r="8" spans="1:7">
      <c r="A8" s="46">
        <v>48.243210000000005</v>
      </c>
    </row>
    <row r="9" spans="1:7">
      <c r="A9" s="46">
        <v>48.243210000000005</v>
      </c>
    </row>
    <row r="10" spans="1:7">
      <c r="A10" s="46">
        <v>48.320140000000002</v>
      </c>
    </row>
    <row r="11" spans="1:7">
      <c r="A11" s="46">
        <v>48.397070000000006</v>
      </c>
    </row>
    <row r="12" spans="1:7">
      <c r="A12" s="46">
        <v>48.397070000000006</v>
      </c>
    </row>
    <row r="13" spans="1:7">
      <c r="A13" s="46">
        <v>48.54936</v>
      </c>
    </row>
    <row r="14" spans="1:7">
      <c r="A14" s="46">
        <v>48.626290000000004</v>
      </c>
    </row>
    <row r="15" spans="1:7">
      <c r="A15" s="46">
        <v>48.626290000000004</v>
      </c>
    </row>
    <row r="16" spans="1:7">
      <c r="A16" s="46">
        <v>48.780150000000006</v>
      </c>
    </row>
    <row r="17" spans="1:1">
      <c r="A17" s="46">
        <v>48.857080000000003</v>
      </c>
    </row>
    <row r="18" spans="1:1">
      <c r="A18" s="46">
        <v>48.857080000000003</v>
      </c>
    </row>
    <row r="19" spans="1:1">
      <c r="A19" s="46">
        <v>48.857080000000003</v>
      </c>
    </row>
    <row r="20" spans="1:1">
      <c r="A20" s="46">
        <v>48.934010000000001</v>
      </c>
    </row>
    <row r="21" spans="1:1">
      <c r="A21" s="46">
        <v>48.934010000000001</v>
      </c>
    </row>
    <row r="22" spans="1:1">
      <c r="A22" s="46">
        <v>49.010940000000005</v>
      </c>
    </row>
    <row r="23" spans="1:1">
      <c r="A23" s="46">
        <v>49.010940000000005</v>
      </c>
    </row>
    <row r="24" spans="1:1">
      <c r="A24" s="46">
        <v>49.010940000000005</v>
      </c>
    </row>
    <row r="25" spans="1:1">
      <c r="A25" s="46">
        <v>49.163230000000006</v>
      </c>
    </row>
    <row r="26" spans="1:1">
      <c r="A26" s="46">
        <v>49.163230000000006</v>
      </c>
    </row>
    <row r="27" spans="1:1">
      <c r="A27" s="46">
        <v>49.163230000000006</v>
      </c>
    </row>
    <row r="28" spans="1:1">
      <c r="A28" s="46">
        <v>49.163230000000006</v>
      </c>
    </row>
    <row r="29" spans="1:1">
      <c r="A29" s="46">
        <v>49.163230000000006</v>
      </c>
    </row>
    <row r="30" spans="1:1">
      <c r="A30" s="46">
        <v>49.163230000000006</v>
      </c>
    </row>
    <row r="31" spans="1:1">
      <c r="A31" s="46">
        <v>49.163230000000006</v>
      </c>
    </row>
    <row r="32" spans="1:1">
      <c r="A32" s="46">
        <v>49.163230000000006</v>
      </c>
    </row>
    <row r="33" spans="1:1">
      <c r="A33" s="46">
        <v>49.163230000000006</v>
      </c>
    </row>
    <row r="34" spans="1:1">
      <c r="A34" s="46">
        <v>49.163230000000006</v>
      </c>
    </row>
    <row r="35" spans="1:1">
      <c r="A35" s="46">
        <v>49.163230000000006</v>
      </c>
    </row>
    <row r="36" spans="1:1">
      <c r="A36" s="46">
        <v>49.240160000000003</v>
      </c>
    </row>
    <row r="37" spans="1:1">
      <c r="A37" s="46">
        <v>49.240160000000003</v>
      </c>
    </row>
    <row r="38" spans="1:1">
      <c r="A38" s="46">
        <v>49.240160000000003</v>
      </c>
    </row>
    <row r="39" spans="1:1">
      <c r="A39" s="46">
        <v>49.240160000000003</v>
      </c>
    </row>
    <row r="40" spans="1:1">
      <c r="A40" s="46">
        <v>49.240160000000003</v>
      </c>
    </row>
    <row r="41" spans="1:1">
      <c r="A41" s="46">
        <v>49.240160000000003</v>
      </c>
    </row>
    <row r="42" spans="1:1">
      <c r="A42" s="46">
        <v>49.31709</v>
      </c>
    </row>
    <row r="43" spans="1:1">
      <c r="A43" s="46">
        <v>49.31709</v>
      </c>
    </row>
    <row r="44" spans="1:1">
      <c r="A44" s="46">
        <v>49.31709</v>
      </c>
    </row>
    <row r="45" spans="1:1">
      <c r="A45" s="46">
        <v>49.31709</v>
      </c>
    </row>
    <row r="46" spans="1:1">
      <c r="A46" s="46">
        <v>49.31709</v>
      </c>
    </row>
    <row r="47" spans="1:1">
      <c r="A47" s="46">
        <v>49.31709</v>
      </c>
    </row>
    <row r="48" spans="1:1">
      <c r="A48" s="46">
        <v>49.31709</v>
      </c>
    </row>
    <row r="49" spans="1:1">
      <c r="A49" s="46">
        <v>49.31709</v>
      </c>
    </row>
    <row r="50" spans="1:1">
      <c r="A50" s="46">
        <v>49.31709</v>
      </c>
    </row>
    <row r="51" spans="1:1">
      <c r="A51" s="46">
        <v>49.31709</v>
      </c>
    </row>
    <row r="52" spans="1:1">
      <c r="A52" s="46">
        <v>49.31709</v>
      </c>
    </row>
    <row r="53" spans="1:1">
      <c r="A53" s="46">
        <v>49.31709</v>
      </c>
    </row>
    <row r="54" spans="1:1">
      <c r="A54" s="46">
        <v>49.394020000000005</v>
      </c>
    </row>
    <row r="55" spans="1:1">
      <c r="A55" s="46">
        <v>49.394020000000005</v>
      </c>
    </row>
    <row r="56" spans="1:1">
      <c r="A56" s="46">
        <v>49.394020000000005</v>
      </c>
    </row>
    <row r="57" spans="1:1">
      <c r="A57" s="46">
        <v>49.394020000000005</v>
      </c>
    </row>
    <row r="58" spans="1:1">
      <c r="A58" s="46">
        <v>49.394020000000005</v>
      </c>
    </row>
    <row r="59" spans="1:1">
      <c r="A59" s="46">
        <v>49.394020000000005</v>
      </c>
    </row>
    <row r="60" spans="1:1">
      <c r="A60" s="46">
        <v>49.394020000000005</v>
      </c>
    </row>
    <row r="61" spans="1:1">
      <c r="A61" s="46">
        <v>49.394020000000005</v>
      </c>
    </row>
    <row r="62" spans="1:1">
      <c r="A62" s="46">
        <v>49.394020000000005</v>
      </c>
    </row>
    <row r="63" spans="1:1">
      <c r="A63" s="46">
        <v>49.394020000000005</v>
      </c>
    </row>
    <row r="64" spans="1:1">
      <c r="A64" s="46">
        <v>49.394020000000005</v>
      </c>
    </row>
    <row r="65" spans="1:1">
      <c r="A65" s="46">
        <v>49.394020000000005</v>
      </c>
    </row>
    <row r="66" spans="1:1">
      <c r="A66" s="46">
        <v>49.470950000000002</v>
      </c>
    </row>
    <row r="67" spans="1:1">
      <c r="A67" s="46">
        <v>49.470950000000002</v>
      </c>
    </row>
    <row r="68" spans="1:1">
      <c r="A68" s="46">
        <v>49.470950000000002</v>
      </c>
    </row>
    <row r="69" spans="1:1">
      <c r="A69" s="46">
        <v>49.470950000000002</v>
      </c>
    </row>
    <row r="70" spans="1:1">
      <c r="A70" s="46">
        <v>49.470950000000002</v>
      </c>
    </row>
    <row r="71" spans="1:1">
      <c r="A71" s="46">
        <v>49.470950000000002</v>
      </c>
    </row>
    <row r="72" spans="1:1">
      <c r="A72" s="46">
        <v>49.470950000000002</v>
      </c>
    </row>
    <row r="73" spans="1:1">
      <c r="A73" s="46">
        <v>49.470950000000002</v>
      </c>
    </row>
    <row r="74" spans="1:1">
      <c r="A74" s="46">
        <v>49.470950000000002</v>
      </c>
    </row>
    <row r="75" spans="1:1">
      <c r="A75" s="46">
        <v>49.470950000000002</v>
      </c>
    </row>
    <row r="76" spans="1:1">
      <c r="A76" s="46">
        <v>49.470950000000002</v>
      </c>
    </row>
    <row r="77" spans="1:1">
      <c r="A77" s="46">
        <v>49.470950000000002</v>
      </c>
    </row>
    <row r="78" spans="1:1">
      <c r="A78" s="46">
        <v>49.470950000000002</v>
      </c>
    </row>
    <row r="79" spans="1:1">
      <c r="A79" s="46">
        <v>49.470950000000002</v>
      </c>
    </row>
    <row r="80" spans="1:1">
      <c r="A80" s="46">
        <v>49.547880000000006</v>
      </c>
    </row>
    <row r="81" spans="1:1">
      <c r="A81" s="46">
        <v>49.547880000000006</v>
      </c>
    </row>
    <row r="82" spans="1:1">
      <c r="A82" s="46">
        <v>49.547880000000006</v>
      </c>
    </row>
    <row r="83" spans="1:1">
      <c r="A83" s="46">
        <v>49.547880000000006</v>
      </c>
    </row>
    <row r="84" spans="1:1">
      <c r="A84" s="46">
        <v>49.547880000000006</v>
      </c>
    </row>
    <row r="85" spans="1:1">
      <c r="A85" s="46">
        <v>49.547880000000006</v>
      </c>
    </row>
    <row r="86" spans="1:1">
      <c r="A86" s="46">
        <v>49.624810000000004</v>
      </c>
    </row>
    <row r="87" spans="1:1">
      <c r="A87" s="46">
        <v>49.624810000000004</v>
      </c>
    </row>
    <row r="88" spans="1:1">
      <c r="A88" s="46">
        <v>49.624810000000004</v>
      </c>
    </row>
    <row r="89" spans="1:1">
      <c r="A89" s="46">
        <v>49.624810000000004</v>
      </c>
    </row>
    <row r="90" spans="1:1">
      <c r="A90" s="46">
        <v>49.624810000000004</v>
      </c>
    </row>
    <row r="91" spans="1:1">
      <c r="A91" s="46">
        <v>49.70017</v>
      </c>
    </row>
    <row r="92" spans="1:1">
      <c r="A92" s="46">
        <v>49.70017</v>
      </c>
    </row>
    <row r="93" spans="1:1">
      <c r="A93" s="46">
        <v>49.70017</v>
      </c>
    </row>
    <row r="94" spans="1:1">
      <c r="A94" s="46">
        <v>49.70017</v>
      </c>
    </row>
    <row r="95" spans="1:1">
      <c r="A95" s="46">
        <v>49.777100000000004</v>
      </c>
    </row>
    <row r="96" spans="1:1">
      <c r="A96" s="46">
        <v>49.777100000000004</v>
      </c>
    </row>
    <row r="97" spans="1:1">
      <c r="A97" s="46">
        <v>49.777100000000004</v>
      </c>
    </row>
    <row r="98" spans="1:1">
      <c r="A98" s="46">
        <v>49.854030000000002</v>
      </c>
    </row>
    <row r="99" spans="1:1">
      <c r="A99" s="46">
        <v>49.930960000000006</v>
      </c>
    </row>
    <row r="100" spans="1:1">
      <c r="A100" s="46">
        <v>49.930960000000006</v>
      </c>
    </row>
    <row r="101" spans="1:1">
      <c r="A101" s="46">
        <v>50.007890000000003</v>
      </c>
    </row>
  </sheetData>
  <mergeCells count="1">
    <mergeCell ref="C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4BBF-9D0A-4D79-BBB5-BC4CE84BD85A}">
  <dimension ref="A1:G101"/>
  <sheetViews>
    <sheetView workbookViewId="0">
      <selection activeCell="C1" sqref="C1:G1"/>
    </sheetView>
  </sheetViews>
  <sheetFormatPr defaultRowHeight="15"/>
  <cols>
    <col min="1" max="1" width="16.7109375" style="46" bestFit="1" customWidth="1"/>
    <col min="3" max="3" width="11.28515625" customWidth="1"/>
    <col min="4" max="4" width="10.5703125" customWidth="1"/>
    <col min="5" max="5" width="14.5703125" bestFit="1" customWidth="1"/>
    <col min="6" max="6" width="11.7109375" bestFit="1" customWidth="1"/>
  </cols>
  <sheetData>
    <row r="1" spans="1:7" ht="18.75">
      <c r="A1" s="31" t="s">
        <v>3</v>
      </c>
      <c r="C1" s="62" t="s">
        <v>3</v>
      </c>
      <c r="D1" s="62"/>
      <c r="E1" s="62"/>
      <c r="F1" s="62"/>
      <c r="G1" s="62"/>
    </row>
    <row r="2" spans="1:7">
      <c r="A2" s="46">
        <v>70.0334</v>
      </c>
      <c r="C2" s="4"/>
      <c r="D2" s="5" t="s">
        <v>16</v>
      </c>
      <c r="E2" s="6" t="s">
        <v>17</v>
      </c>
      <c r="F2" s="6" t="s">
        <v>18</v>
      </c>
      <c r="G2" s="7" t="s">
        <v>19</v>
      </c>
    </row>
    <row r="3" spans="1:7">
      <c r="A3" s="46">
        <v>70.0334</v>
      </c>
      <c r="C3" s="8" t="s">
        <v>20</v>
      </c>
      <c r="D3" s="9">
        <f>MIN(A2:A101)</f>
        <v>70.0334</v>
      </c>
      <c r="E3" s="9" t="s">
        <v>21</v>
      </c>
      <c r="F3" s="9" t="s">
        <v>42</v>
      </c>
      <c r="G3" s="10" t="s">
        <v>22</v>
      </c>
    </row>
    <row r="4" spans="1:7">
      <c r="A4" s="46">
        <v>70.0334</v>
      </c>
      <c r="C4" s="11" t="s">
        <v>23</v>
      </c>
      <c r="D4" s="9">
        <f>QUARTILE(A2:A101,1)</f>
        <v>72.892099999999999</v>
      </c>
      <c r="E4" s="9" t="s">
        <v>24</v>
      </c>
      <c r="F4" s="9" t="s">
        <v>43</v>
      </c>
      <c r="G4" s="12" t="s">
        <v>22</v>
      </c>
    </row>
    <row r="5" spans="1:7">
      <c r="A5" s="46">
        <v>70.415599999999998</v>
      </c>
      <c r="C5" s="11" t="s">
        <v>25</v>
      </c>
      <c r="D5" s="9">
        <f>QUARTILE(A2:A101,2)</f>
        <v>73.274299999999997</v>
      </c>
      <c r="E5" s="9" t="s">
        <v>26</v>
      </c>
      <c r="F5" s="9" t="s">
        <v>44</v>
      </c>
      <c r="G5" s="13" t="s">
        <v>22</v>
      </c>
    </row>
    <row r="6" spans="1:7">
      <c r="A6" s="46">
        <v>70.415599999999998</v>
      </c>
      <c r="C6" s="11" t="s">
        <v>27</v>
      </c>
      <c r="D6" s="9">
        <f>QUARTILE(A2:A101,3)</f>
        <v>73.656500000000008</v>
      </c>
      <c r="E6" s="9" t="s">
        <v>28</v>
      </c>
      <c r="F6" s="9" t="s">
        <v>45</v>
      </c>
      <c r="G6" s="12" t="s">
        <v>22</v>
      </c>
    </row>
    <row r="7" spans="1:7">
      <c r="A7" s="46">
        <v>70.606700000000004</v>
      </c>
      <c r="C7" s="14" t="s">
        <v>29</v>
      </c>
      <c r="D7" s="15">
        <f>QUARTILE(A2:A101,4)</f>
        <v>74.990300000000005</v>
      </c>
      <c r="E7" s="15" t="s">
        <v>30</v>
      </c>
      <c r="F7" s="15" t="s">
        <v>46</v>
      </c>
      <c r="G7" s="16" t="s">
        <v>22</v>
      </c>
    </row>
    <row r="8" spans="1:7">
      <c r="A8" s="46">
        <v>70.606700000000004</v>
      </c>
    </row>
    <row r="9" spans="1:7">
      <c r="A9" s="46">
        <v>70.606700000000004</v>
      </c>
    </row>
    <row r="10" spans="1:7">
      <c r="A10" s="46">
        <v>70.797799999999995</v>
      </c>
    </row>
    <row r="11" spans="1:7">
      <c r="A11" s="46">
        <v>70.988900000000001</v>
      </c>
    </row>
    <row r="12" spans="1:7">
      <c r="A12" s="46">
        <v>70.988900000000001</v>
      </c>
    </row>
    <row r="13" spans="1:7">
      <c r="A13" s="46">
        <v>71.367199999999997</v>
      </c>
    </row>
    <row r="14" spans="1:7">
      <c r="A14" s="46">
        <v>71.558300000000003</v>
      </c>
    </row>
    <row r="15" spans="1:7">
      <c r="A15" s="46">
        <v>71.558300000000003</v>
      </c>
    </row>
    <row r="16" spans="1:7">
      <c r="A16" s="46">
        <v>71.9405</v>
      </c>
    </row>
    <row r="17" spans="1:1">
      <c r="A17" s="46">
        <v>72.131600000000006</v>
      </c>
    </row>
    <row r="18" spans="1:1">
      <c r="A18" s="46">
        <v>72.131600000000006</v>
      </c>
    </row>
    <row r="19" spans="1:1">
      <c r="A19" s="46">
        <v>72.131600000000006</v>
      </c>
    </row>
    <row r="20" spans="1:1">
      <c r="A20" s="46">
        <v>72.322699999999998</v>
      </c>
    </row>
    <row r="21" spans="1:1">
      <c r="A21" s="46">
        <v>72.322699999999998</v>
      </c>
    </row>
    <row r="22" spans="1:1">
      <c r="A22" s="46">
        <v>72.513800000000003</v>
      </c>
    </row>
    <row r="23" spans="1:1">
      <c r="A23" s="46">
        <v>72.513800000000003</v>
      </c>
    </row>
    <row r="24" spans="1:1">
      <c r="A24" s="46">
        <v>72.513800000000003</v>
      </c>
    </row>
    <row r="25" spans="1:1">
      <c r="A25" s="46">
        <v>72.892099999999999</v>
      </c>
    </row>
    <row r="26" spans="1:1">
      <c r="A26" s="46">
        <v>72.892099999999999</v>
      </c>
    </row>
    <row r="27" spans="1:1">
      <c r="A27" s="46">
        <v>72.892099999999999</v>
      </c>
    </row>
    <row r="28" spans="1:1">
      <c r="A28" s="46">
        <v>72.892099999999999</v>
      </c>
    </row>
    <row r="29" spans="1:1">
      <c r="A29" s="46">
        <v>72.892099999999999</v>
      </c>
    </row>
    <row r="30" spans="1:1">
      <c r="A30" s="46">
        <v>72.892099999999999</v>
      </c>
    </row>
    <row r="31" spans="1:1">
      <c r="A31" s="46">
        <v>72.892099999999999</v>
      </c>
    </row>
    <row r="32" spans="1:1">
      <c r="A32" s="46">
        <v>72.892099999999999</v>
      </c>
    </row>
    <row r="33" spans="1:1">
      <c r="A33" s="46">
        <v>72.892099999999999</v>
      </c>
    </row>
    <row r="34" spans="1:1">
      <c r="A34" s="46">
        <v>72.892099999999999</v>
      </c>
    </row>
    <row r="35" spans="1:1">
      <c r="A35" s="46">
        <v>72.892099999999999</v>
      </c>
    </row>
    <row r="36" spans="1:1">
      <c r="A36" s="46">
        <v>73.083200000000005</v>
      </c>
    </row>
    <row r="37" spans="1:1">
      <c r="A37" s="46">
        <v>73.083200000000005</v>
      </c>
    </row>
    <row r="38" spans="1:1">
      <c r="A38" s="46">
        <v>73.083200000000005</v>
      </c>
    </row>
    <row r="39" spans="1:1">
      <c r="A39" s="46">
        <v>73.083200000000005</v>
      </c>
    </row>
    <row r="40" spans="1:1">
      <c r="A40" s="46">
        <v>73.083200000000005</v>
      </c>
    </row>
    <row r="41" spans="1:1">
      <c r="A41" s="46">
        <v>73.083200000000005</v>
      </c>
    </row>
    <row r="42" spans="1:1">
      <c r="A42" s="46">
        <v>73.274299999999997</v>
      </c>
    </row>
    <row r="43" spans="1:1">
      <c r="A43" s="46">
        <v>73.274299999999997</v>
      </c>
    </row>
    <row r="44" spans="1:1">
      <c r="A44" s="46">
        <v>73.274299999999997</v>
      </c>
    </row>
    <row r="45" spans="1:1">
      <c r="A45" s="46">
        <v>73.274299999999997</v>
      </c>
    </row>
    <row r="46" spans="1:1">
      <c r="A46" s="46">
        <v>73.274299999999997</v>
      </c>
    </row>
    <row r="47" spans="1:1">
      <c r="A47" s="46">
        <v>73.274299999999997</v>
      </c>
    </row>
    <row r="48" spans="1:1">
      <c r="A48" s="46">
        <v>73.274299999999997</v>
      </c>
    </row>
    <row r="49" spans="1:1">
      <c r="A49" s="46">
        <v>73.274299999999997</v>
      </c>
    </row>
    <row r="50" spans="1:1">
      <c r="A50" s="46">
        <v>73.274299999999997</v>
      </c>
    </row>
    <row r="51" spans="1:1">
      <c r="A51" s="46">
        <v>73.274299999999997</v>
      </c>
    </row>
    <row r="52" spans="1:1">
      <c r="A52" s="46">
        <v>73.274299999999997</v>
      </c>
    </row>
    <row r="53" spans="1:1">
      <c r="A53" s="46">
        <v>73.274299999999997</v>
      </c>
    </row>
    <row r="54" spans="1:1">
      <c r="A54" s="46">
        <v>73.465400000000002</v>
      </c>
    </row>
    <row r="55" spans="1:1">
      <c r="A55" s="46">
        <v>73.465400000000002</v>
      </c>
    </row>
    <row r="56" spans="1:1">
      <c r="A56" s="46">
        <v>73.465400000000002</v>
      </c>
    </row>
    <row r="57" spans="1:1">
      <c r="A57" s="46">
        <v>73.465400000000002</v>
      </c>
    </row>
    <row r="58" spans="1:1">
      <c r="A58" s="46">
        <v>73.465400000000002</v>
      </c>
    </row>
    <row r="59" spans="1:1">
      <c r="A59" s="46">
        <v>73.465400000000002</v>
      </c>
    </row>
    <row r="60" spans="1:1">
      <c r="A60" s="46">
        <v>73.465400000000002</v>
      </c>
    </row>
    <row r="61" spans="1:1">
      <c r="A61" s="46">
        <v>73.465400000000002</v>
      </c>
    </row>
    <row r="62" spans="1:1">
      <c r="A62" s="46">
        <v>73.465400000000002</v>
      </c>
    </row>
    <row r="63" spans="1:1">
      <c r="A63" s="46">
        <v>73.465400000000002</v>
      </c>
    </row>
    <row r="64" spans="1:1">
      <c r="A64" s="46">
        <v>73.465400000000002</v>
      </c>
    </row>
    <row r="65" spans="1:1">
      <c r="A65" s="46">
        <v>73.465400000000002</v>
      </c>
    </row>
    <row r="66" spans="1:1">
      <c r="A66" s="46">
        <v>73.656500000000008</v>
      </c>
    </row>
    <row r="67" spans="1:1">
      <c r="A67" s="46">
        <v>73.656500000000008</v>
      </c>
    </row>
    <row r="68" spans="1:1">
      <c r="A68" s="46">
        <v>73.656500000000008</v>
      </c>
    </row>
    <row r="69" spans="1:1">
      <c r="A69" s="46">
        <v>73.656500000000008</v>
      </c>
    </row>
    <row r="70" spans="1:1">
      <c r="A70" s="46">
        <v>73.656500000000008</v>
      </c>
    </row>
    <row r="71" spans="1:1">
      <c r="A71" s="46">
        <v>73.656500000000008</v>
      </c>
    </row>
    <row r="72" spans="1:1">
      <c r="A72" s="46">
        <v>73.656500000000008</v>
      </c>
    </row>
    <row r="73" spans="1:1">
      <c r="A73" s="46">
        <v>73.656500000000008</v>
      </c>
    </row>
    <row r="74" spans="1:1">
      <c r="A74" s="46">
        <v>73.656500000000008</v>
      </c>
    </row>
    <row r="75" spans="1:1">
      <c r="A75" s="46">
        <v>73.656500000000008</v>
      </c>
    </row>
    <row r="76" spans="1:1">
      <c r="A76" s="46">
        <v>73.656500000000008</v>
      </c>
    </row>
    <row r="77" spans="1:1">
      <c r="A77" s="46">
        <v>73.656500000000008</v>
      </c>
    </row>
    <row r="78" spans="1:1">
      <c r="A78" s="46">
        <v>73.656500000000008</v>
      </c>
    </row>
    <row r="79" spans="1:1">
      <c r="A79" s="46">
        <v>73.656500000000008</v>
      </c>
    </row>
    <row r="80" spans="1:1">
      <c r="A80" s="46">
        <v>73.8476</v>
      </c>
    </row>
    <row r="81" spans="1:1">
      <c r="A81" s="46">
        <v>73.8476</v>
      </c>
    </row>
    <row r="82" spans="1:1">
      <c r="A82" s="46">
        <v>73.8476</v>
      </c>
    </row>
    <row r="83" spans="1:1">
      <c r="A83" s="46">
        <v>73.8476</v>
      </c>
    </row>
    <row r="84" spans="1:1">
      <c r="A84" s="46">
        <v>73.8476</v>
      </c>
    </row>
    <row r="85" spans="1:1">
      <c r="A85" s="46">
        <v>73.8476</v>
      </c>
    </row>
    <row r="86" spans="1:1">
      <c r="A86" s="46">
        <v>74.038700000000006</v>
      </c>
    </row>
    <row r="87" spans="1:1">
      <c r="A87" s="46">
        <v>74.038700000000006</v>
      </c>
    </row>
    <row r="88" spans="1:1">
      <c r="A88" s="46">
        <v>74.038700000000006</v>
      </c>
    </row>
    <row r="89" spans="1:1">
      <c r="A89" s="46">
        <v>74.038700000000006</v>
      </c>
    </row>
    <row r="90" spans="1:1">
      <c r="A90" s="46">
        <v>74.038700000000006</v>
      </c>
    </row>
    <row r="91" spans="1:1">
      <c r="A91" s="46">
        <v>74.225899999999996</v>
      </c>
    </row>
    <row r="92" spans="1:1">
      <c r="A92" s="46">
        <v>74.225899999999996</v>
      </c>
    </row>
    <row r="93" spans="1:1">
      <c r="A93" s="46">
        <v>74.225899999999996</v>
      </c>
    </row>
    <row r="94" spans="1:1">
      <c r="A94" s="46">
        <v>74.225899999999996</v>
      </c>
    </row>
    <row r="95" spans="1:1">
      <c r="A95" s="46">
        <v>74.417000000000002</v>
      </c>
    </row>
    <row r="96" spans="1:1">
      <c r="A96" s="46">
        <v>74.417000000000002</v>
      </c>
    </row>
    <row r="97" spans="1:1">
      <c r="A97" s="46">
        <v>74.417000000000002</v>
      </c>
    </row>
    <row r="98" spans="1:1">
      <c r="A98" s="46">
        <v>74.608100000000007</v>
      </c>
    </row>
    <row r="99" spans="1:1">
      <c r="A99" s="46">
        <v>74.799199999999999</v>
      </c>
    </row>
    <row r="100" spans="1:1">
      <c r="A100" s="46">
        <v>74.799199999999999</v>
      </c>
    </row>
    <row r="101" spans="1:1">
      <c r="A101" s="46">
        <v>74.990300000000005</v>
      </c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A6C7-1008-4546-8E0E-06A044B93E93}">
  <dimension ref="A1:G101"/>
  <sheetViews>
    <sheetView workbookViewId="0"/>
  </sheetViews>
  <sheetFormatPr defaultRowHeight="15"/>
  <cols>
    <col min="1" max="1" width="16.7109375" style="46" bestFit="1" customWidth="1"/>
    <col min="4" max="4" width="8.28515625" bestFit="1" customWidth="1"/>
    <col min="5" max="5" width="14.5703125" bestFit="1" customWidth="1"/>
    <col min="6" max="6" width="11.7109375" bestFit="1" customWidth="1"/>
    <col min="7" max="7" width="12.7109375" customWidth="1"/>
  </cols>
  <sheetData>
    <row r="1" spans="1:7" ht="18.75">
      <c r="A1" s="47" t="s">
        <v>4</v>
      </c>
      <c r="C1" s="63" t="s">
        <v>4</v>
      </c>
      <c r="D1" s="64"/>
      <c r="E1" s="64"/>
      <c r="F1" s="64"/>
      <c r="G1" s="65"/>
    </row>
    <row r="2" spans="1:7">
      <c r="A2" s="46">
        <v>75.000799999999998</v>
      </c>
      <c r="C2" s="17"/>
      <c r="D2" s="52" t="s">
        <v>16</v>
      </c>
      <c r="E2" s="53" t="s">
        <v>17</v>
      </c>
      <c r="F2" s="53" t="s">
        <v>18</v>
      </c>
      <c r="G2" s="54" t="s">
        <v>19</v>
      </c>
    </row>
    <row r="3" spans="1:7">
      <c r="A3" s="46">
        <v>75.000799999999998</v>
      </c>
      <c r="C3" s="21" t="s">
        <v>20</v>
      </c>
      <c r="D3" s="30">
        <f>MIN(A1:A101)</f>
        <v>75.000799999999998</v>
      </c>
      <c r="E3" s="22" t="s">
        <v>21</v>
      </c>
      <c r="F3" s="22" t="s">
        <v>47</v>
      </c>
      <c r="G3" s="23" t="s">
        <v>22</v>
      </c>
    </row>
    <row r="4" spans="1:7">
      <c r="A4" s="46">
        <v>75.000799999999998</v>
      </c>
      <c r="C4" s="24" t="s">
        <v>23</v>
      </c>
      <c r="D4" s="22">
        <f>QUARTILE(A2:A101,1)</f>
        <v>83.650199999999998</v>
      </c>
      <c r="E4" s="22" t="s">
        <v>24</v>
      </c>
      <c r="F4" s="22" t="s">
        <v>48</v>
      </c>
      <c r="G4" s="25" t="s">
        <v>22</v>
      </c>
    </row>
    <row r="5" spans="1:7">
      <c r="A5" s="46">
        <v>76.157199999999989</v>
      </c>
      <c r="C5" s="24" t="s">
        <v>25</v>
      </c>
      <c r="D5" s="22">
        <f>QUARTILE(A2:A101,2)</f>
        <v>84.806600000000003</v>
      </c>
      <c r="E5" s="22" t="s">
        <v>26</v>
      </c>
      <c r="F5" s="22" t="s">
        <v>49</v>
      </c>
      <c r="G5" s="26" t="s">
        <v>22</v>
      </c>
    </row>
    <row r="6" spans="1:7">
      <c r="A6" s="46">
        <v>76.157199999999989</v>
      </c>
      <c r="C6" s="24" t="s">
        <v>27</v>
      </c>
      <c r="D6" s="22">
        <f>QUARTILE(A2:A101,3)</f>
        <v>85.962999999999994</v>
      </c>
      <c r="E6" s="22" t="s">
        <v>28</v>
      </c>
      <c r="F6" s="22" t="s">
        <v>50</v>
      </c>
      <c r="G6" s="25" t="s">
        <v>22</v>
      </c>
    </row>
    <row r="7" spans="1:7">
      <c r="A7" s="46">
        <v>76.735399999999998</v>
      </c>
      <c r="C7" s="27" t="s">
        <v>29</v>
      </c>
      <c r="D7" s="28">
        <f>QUARTILE(A2:A101,4)</f>
        <v>89.998599999999996</v>
      </c>
      <c r="E7" s="28" t="s">
        <v>30</v>
      </c>
      <c r="F7" s="28" t="s">
        <v>51</v>
      </c>
      <c r="G7" s="29" t="s">
        <v>22</v>
      </c>
    </row>
    <row r="8" spans="1:7">
      <c r="A8" s="46">
        <v>76.735399999999998</v>
      </c>
    </row>
    <row r="9" spans="1:7">
      <c r="A9" s="46">
        <v>76.735399999999998</v>
      </c>
    </row>
    <row r="10" spans="1:7">
      <c r="A10" s="46">
        <v>77.313599999999994</v>
      </c>
    </row>
    <row r="11" spans="1:7">
      <c r="A11" s="46">
        <v>77.891800000000003</v>
      </c>
    </row>
    <row r="12" spans="1:7">
      <c r="A12" s="46">
        <v>77.891800000000003</v>
      </c>
    </row>
    <row r="13" spans="1:7">
      <c r="A13" s="46">
        <v>79.0364</v>
      </c>
    </row>
    <row r="14" spans="1:7">
      <c r="A14" s="46">
        <v>79.614599999999996</v>
      </c>
    </row>
    <row r="15" spans="1:7">
      <c r="A15" s="46">
        <v>79.614599999999996</v>
      </c>
    </row>
    <row r="16" spans="1:7">
      <c r="A16" s="46">
        <v>80.771000000000001</v>
      </c>
    </row>
    <row r="17" spans="1:1">
      <c r="A17" s="46">
        <v>81.349199999999996</v>
      </c>
    </row>
    <row r="18" spans="1:1">
      <c r="A18" s="46">
        <v>81.349199999999996</v>
      </c>
    </row>
    <row r="19" spans="1:1">
      <c r="A19" s="46">
        <v>81.349199999999996</v>
      </c>
    </row>
    <row r="20" spans="1:1">
      <c r="A20" s="46">
        <v>81.927399999999992</v>
      </c>
    </row>
    <row r="21" spans="1:1">
      <c r="A21" s="46">
        <v>81.927399999999992</v>
      </c>
    </row>
    <row r="22" spans="1:1">
      <c r="A22" s="46">
        <v>82.505600000000001</v>
      </c>
    </row>
    <row r="23" spans="1:1">
      <c r="A23" s="46">
        <v>82.505600000000001</v>
      </c>
    </row>
    <row r="24" spans="1:1">
      <c r="A24" s="46">
        <v>82.505600000000001</v>
      </c>
    </row>
    <row r="25" spans="1:1">
      <c r="A25" s="46">
        <v>83.650199999999998</v>
      </c>
    </row>
    <row r="26" spans="1:1">
      <c r="A26" s="46">
        <v>83.650199999999998</v>
      </c>
    </row>
    <row r="27" spans="1:1">
      <c r="A27" s="46">
        <v>83.650199999999998</v>
      </c>
    </row>
    <row r="28" spans="1:1">
      <c r="A28" s="46">
        <v>83.650199999999998</v>
      </c>
    </row>
    <row r="29" spans="1:1">
      <c r="A29" s="46">
        <v>83.650199999999998</v>
      </c>
    </row>
    <row r="30" spans="1:1">
      <c r="A30" s="46">
        <v>83.650199999999998</v>
      </c>
    </row>
    <row r="31" spans="1:1">
      <c r="A31" s="46">
        <v>83.650199999999998</v>
      </c>
    </row>
    <row r="32" spans="1:1">
      <c r="A32" s="46">
        <v>83.650199999999998</v>
      </c>
    </row>
    <row r="33" spans="1:1">
      <c r="A33" s="46">
        <v>83.650199999999998</v>
      </c>
    </row>
    <row r="34" spans="1:1">
      <c r="A34" s="46">
        <v>83.650199999999998</v>
      </c>
    </row>
    <row r="35" spans="1:1">
      <c r="A35" s="46">
        <v>83.650199999999998</v>
      </c>
    </row>
    <row r="36" spans="1:1">
      <c r="A36" s="46">
        <v>84.228399999999993</v>
      </c>
    </row>
    <row r="37" spans="1:1">
      <c r="A37" s="46">
        <v>84.228399999999993</v>
      </c>
    </row>
    <row r="38" spans="1:1">
      <c r="A38" s="46">
        <v>84.228399999999993</v>
      </c>
    </row>
    <row r="39" spans="1:1">
      <c r="A39" s="46">
        <v>84.228399999999993</v>
      </c>
    </row>
    <row r="40" spans="1:1">
      <c r="A40" s="46">
        <v>84.228399999999993</v>
      </c>
    </row>
    <row r="41" spans="1:1">
      <c r="A41" s="46">
        <v>84.228399999999993</v>
      </c>
    </row>
    <row r="42" spans="1:1">
      <c r="A42" s="46">
        <v>84.806600000000003</v>
      </c>
    </row>
    <row r="43" spans="1:1">
      <c r="A43" s="46">
        <v>84.806600000000003</v>
      </c>
    </row>
    <row r="44" spans="1:1">
      <c r="A44" s="46">
        <v>84.806600000000003</v>
      </c>
    </row>
    <row r="45" spans="1:1">
      <c r="A45" s="46">
        <v>84.806600000000003</v>
      </c>
    </row>
    <row r="46" spans="1:1">
      <c r="A46" s="46">
        <v>84.806600000000003</v>
      </c>
    </row>
    <row r="47" spans="1:1">
      <c r="A47" s="46">
        <v>84.806600000000003</v>
      </c>
    </row>
    <row r="48" spans="1:1">
      <c r="A48" s="46">
        <v>84.806600000000003</v>
      </c>
    </row>
    <row r="49" spans="1:1">
      <c r="A49" s="46">
        <v>84.806600000000003</v>
      </c>
    </row>
    <row r="50" spans="1:1">
      <c r="A50" s="46">
        <v>84.806600000000003</v>
      </c>
    </row>
    <row r="51" spans="1:1">
      <c r="A51" s="46">
        <v>84.806600000000003</v>
      </c>
    </row>
    <row r="52" spans="1:1">
      <c r="A52" s="46">
        <v>84.806600000000003</v>
      </c>
    </row>
    <row r="53" spans="1:1">
      <c r="A53" s="46">
        <v>84.806600000000003</v>
      </c>
    </row>
    <row r="54" spans="1:1">
      <c r="A54" s="46">
        <v>85.384799999999998</v>
      </c>
    </row>
    <row r="55" spans="1:1">
      <c r="A55" s="46">
        <v>85.384799999999998</v>
      </c>
    </row>
    <row r="56" spans="1:1">
      <c r="A56" s="46">
        <v>85.384799999999998</v>
      </c>
    </row>
    <row r="57" spans="1:1">
      <c r="A57" s="46">
        <v>85.384799999999998</v>
      </c>
    </row>
    <row r="58" spans="1:1">
      <c r="A58" s="46">
        <v>85.384799999999998</v>
      </c>
    </row>
    <row r="59" spans="1:1">
      <c r="A59" s="46">
        <v>85.384799999999998</v>
      </c>
    </row>
    <row r="60" spans="1:1">
      <c r="A60" s="46">
        <v>85.384799999999998</v>
      </c>
    </row>
    <row r="61" spans="1:1">
      <c r="A61" s="46">
        <v>85.384799999999998</v>
      </c>
    </row>
    <row r="62" spans="1:1">
      <c r="A62" s="46">
        <v>85.384799999999998</v>
      </c>
    </row>
    <row r="63" spans="1:1">
      <c r="A63" s="46">
        <v>85.384799999999998</v>
      </c>
    </row>
    <row r="64" spans="1:1">
      <c r="A64" s="46">
        <v>85.384799999999998</v>
      </c>
    </row>
    <row r="65" spans="1:1">
      <c r="A65" s="46">
        <v>85.384799999999998</v>
      </c>
    </row>
    <row r="66" spans="1:1">
      <c r="A66" s="46">
        <v>85.962999999999994</v>
      </c>
    </row>
    <row r="67" spans="1:1">
      <c r="A67" s="46">
        <v>85.962999999999994</v>
      </c>
    </row>
    <row r="68" spans="1:1">
      <c r="A68" s="46">
        <v>85.962999999999994</v>
      </c>
    </row>
    <row r="69" spans="1:1">
      <c r="A69" s="46">
        <v>85.962999999999994</v>
      </c>
    </row>
    <row r="70" spans="1:1">
      <c r="A70" s="46">
        <v>85.962999999999994</v>
      </c>
    </row>
    <row r="71" spans="1:1">
      <c r="A71" s="46">
        <v>85.962999999999994</v>
      </c>
    </row>
    <row r="72" spans="1:1">
      <c r="A72" s="46">
        <v>85.962999999999994</v>
      </c>
    </row>
    <row r="73" spans="1:1">
      <c r="A73" s="46">
        <v>85.962999999999994</v>
      </c>
    </row>
    <row r="74" spans="1:1">
      <c r="A74" s="46">
        <v>85.962999999999994</v>
      </c>
    </row>
    <row r="75" spans="1:1">
      <c r="A75" s="46">
        <v>85.962999999999994</v>
      </c>
    </row>
    <row r="76" spans="1:1">
      <c r="A76" s="46">
        <v>85.962999999999994</v>
      </c>
    </row>
    <row r="77" spans="1:1">
      <c r="A77" s="46">
        <v>85.962999999999994</v>
      </c>
    </row>
    <row r="78" spans="1:1">
      <c r="A78" s="46">
        <v>85.962999999999994</v>
      </c>
    </row>
    <row r="79" spans="1:1">
      <c r="A79" s="46">
        <v>85.962999999999994</v>
      </c>
    </row>
    <row r="80" spans="1:1">
      <c r="A80" s="46">
        <v>86.541200000000003</v>
      </c>
    </row>
    <row r="81" spans="1:1">
      <c r="A81" s="46">
        <v>86.541200000000003</v>
      </c>
    </row>
    <row r="82" spans="1:1">
      <c r="A82" s="46">
        <v>86.541200000000003</v>
      </c>
    </row>
    <row r="83" spans="1:1">
      <c r="A83" s="46">
        <v>86.541200000000003</v>
      </c>
    </row>
    <row r="84" spans="1:1">
      <c r="A84" s="46">
        <v>86.541200000000003</v>
      </c>
    </row>
    <row r="85" spans="1:1">
      <c r="A85" s="46">
        <v>86.541200000000003</v>
      </c>
    </row>
    <row r="86" spans="1:1">
      <c r="A86" s="46">
        <v>87.119399999999985</v>
      </c>
    </row>
    <row r="87" spans="1:1">
      <c r="A87" s="46">
        <v>87.119399999999985</v>
      </c>
    </row>
    <row r="88" spans="1:1">
      <c r="A88" s="46">
        <v>87.119399999999985</v>
      </c>
    </row>
    <row r="89" spans="1:1">
      <c r="A89" s="46">
        <v>87.119399999999985</v>
      </c>
    </row>
    <row r="90" spans="1:1">
      <c r="A90" s="46">
        <v>87.119399999999985</v>
      </c>
    </row>
    <row r="91" spans="1:1">
      <c r="A91" s="46">
        <v>87.6858</v>
      </c>
    </row>
    <row r="92" spans="1:1">
      <c r="A92" s="46">
        <v>87.6858</v>
      </c>
    </row>
    <row r="93" spans="1:1">
      <c r="A93" s="46">
        <v>87.6858</v>
      </c>
    </row>
    <row r="94" spans="1:1">
      <c r="A94" s="46">
        <v>87.6858</v>
      </c>
    </row>
    <row r="95" spans="1:1">
      <c r="A95" s="46">
        <v>88.263999999999996</v>
      </c>
    </row>
    <row r="96" spans="1:1">
      <c r="A96" s="46">
        <v>88.263999999999996</v>
      </c>
    </row>
    <row r="97" spans="1:1">
      <c r="A97" s="46">
        <v>88.263999999999996</v>
      </c>
    </row>
    <row r="98" spans="1:1">
      <c r="A98" s="46">
        <v>88.842199999999991</v>
      </c>
    </row>
    <row r="99" spans="1:1">
      <c r="A99" s="46">
        <v>89.420400000000001</v>
      </c>
    </row>
    <row r="100" spans="1:1">
      <c r="A100" s="46">
        <v>89.420400000000001</v>
      </c>
    </row>
    <row r="101" spans="1:1">
      <c r="A101" s="46">
        <v>89.998599999999996</v>
      </c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C500-4F2E-48FF-8B59-0A4F6D326B54}">
  <dimension ref="A1:G101"/>
  <sheetViews>
    <sheetView workbookViewId="0">
      <selection activeCell="I14" sqref="I14"/>
    </sheetView>
  </sheetViews>
  <sheetFormatPr defaultRowHeight="15"/>
  <cols>
    <col min="1" max="1" width="11.28515625" style="46" bestFit="1" customWidth="1"/>
    <col min="5" max="5" width="14.5703125" bestFit="1" customWidth="1"/>
    <col min="6" max="6" width="11.7109375" bestFit="1" customWidth="1"/>
  </cols>
  <sheetData>
    <row r="1" spans="1:7" ht="18.75">
      <c r="A1" s="49" t="s">
        <v>15</v>
      </c>
      <c r="C1" s="62" t="s">
        <v>52</v>
      </c>
      <c r="D1" s="62"/>
      <c r="E1" s="62"/>
      <c r="F1" s="62"/>
      <c r="G1" s="62"/>
    </row>
    <row r="2" spans="1:7">
      <c r="A2" s="46">
        <v>61.876799999999996</v>
      </c>
      <c r="C2" s="4"/>
      <c r="D2" s="5" t="s">
        <v>16</v>
      </c>
      <c r="E2" s="6" t="s">
        <v>17</v>
      </c>
      <c r="F2" s="6" t="s">
        <v>18</v>
      </c>
      <c r="G2" s="7" t="s">
        <v>19</v>
      </c>
    </row>
    <row r="3" spans="1:7">
      <c r="A3" s="46">
        <v>61.876799999999996</v>
      </c>
      <c r="C3" s="8" t="s">
        <v>20</v>
      </c>
      <c r="D3" s="9">
        <f>MIN(A2:A101)</f>
        <v>61.876799999999996</v>
      </c>
      <c r="E3" s="9" t="s">
        <v>21</v>
      </c>
      <c r="F3" s="9" t="s">
        <v>53</v>
      </c>
      <c r="G3" s="10" t="s">
        <v>22</v>
      </c>
    </row>
    <row r="4" spans="1:7">
      <c r="A4" s="46">
        <v>61.876799999999996</v>
      </c>
      <c r="C4" s="11" t="s">
        <v>23</v>
      </c>
      <c r="D4" s="9">
        <f>QUARTILE(A2:A101,1)</f>
        <v>67.594200000000001</v>
      </c>
      <c r="E4" s="9" t="s">
        <v>24</v>
      </c>
      <c r="F4" s="9" t="s">
        <v>54</v>
      </c>
      <c r="G4" s="12" t="s">
        <v>22</v>
      </c>
    </row>
    <row r="5" spans="1:7">
      <c r="A5" s="46">
        <v>62.641199999999998</v>
      </c>
      <c r="C5" s="11" t="s">
        <v>25</v>
      </c>
      <c r="D5" s="9">
        <f>QUARTILE(A2:A101,2)</f>
        <v>68.358599999999996</v>
      </c>
      <c r="E5" s="9" t="s">
        <v>26</v>
      </c>
      <c r="F5" s="9" t="s">
        <v>55</v>
      </c>
      <c r="G5" s="13" t="s">
        <v>22</v>
      </c>
    </row>
    <row r="6" spans="1:7">
      <c r="A6" s="46">
        <v>62.641199999999998</v>
      </c>
      <c r="C6" s="11" t="s">
        <v>27</v>
      </c>
      <c r="D6" s="9">
        <f>QUARTILE(A2:A101,3)</f>
        <v>69.123000000000005</v>
      </c>
      <c r="E6" s="9" t="s">
        <v>28</v>
      </c>
      <c r="F6" s="9" t="s">
        <v>56</v>
      </c>
      <c r="G6" s="12" t="s">
        <v>22</v>
      </c>
    </row>
    <row r="7" spans="1:7">
      <c r="A7" s="46">
        <v>63.023399999999995</v>
      </c>
      <c r="C7" s="14" t="s">
        <v>29</v>
      </c>
      <c r="D7" s="15">
        <f>QUARTILE(A2:A101,4)</f>
        <v>71.790599999999998</v>
      </c>
      <c r="E7" s="15" t="s">
        <v>30</v>
      </c>
      <c r="F7" s="15" t="s">
        <v>57</v>
      </c>
      <c r="G7" s="16" t="s">
        <v>22</v>
      </c>
    </row>
    <row r="8" spans="1:7">
      <c r="A8" s="46">
        <v>63.023399999999995</v>
      </c>
    </row>
    <row r="9" spans="1:7">
      <c r="A9" s="46">
        <v>63.023399999999995</v>
      </c>
    </row>
    <row r="10" spans="1:7">
      <c r="A10" s="46">
        <v>63.4056</v>
      </c>
    </row>
    <row r="11" spans="1:7">
      <c r="A11" s="46">
        <v>63.787800000000004</v>
      </c>
    </row>
    <row r="12" spans="1:7">
      <c r="A12" s="46">
        <v>63.787800000000004</v>
      </c>
    </row>
    <row r="13" spans="1:7">
      <c r="A13" s="46">
        <v>64.544399999999996</v>
      </c>
    </row>
    <row r="14" spans="1:7">
      <c r="A14" s="46">
        <v>64.926599999999993</v>
      </c>
    </row>
    <row r="15" spans="1:7">
      <c r="A15" s="46">
        <v>64.926599999999993</v>
      </c>
    </row>
    <row r="16" spans="1:7">
      <c r="A16" s="46">
        <v>65.691000000000003</v>
      </c>
    </row>
    <row r="17" spans="1:1">
      <c r="A17" s="46">
        <v>66.0732</v>
      </c>
    </row>
    <row r="18" spans="1:1">
      <c r="A18" s="46">
        <v>66.0732</v>
      </c>
    </row>
    <row r="19" spans="1:1">
      <c r="A19" s="46">
        <v>66.0732</v>
      </c>
    </row>
    <row r="20" spans="1:1">
      <c r="A20" s="46">
        <v>66.455399999999997</v>
      </c>
    </row>
    <row r="21" spans="1:1">
      <c r="A21" s="46">
        <v>66.455399999999997</v>
      </c>
    </row>
    <row r="22" spans="1:1">
      <c r="A22" s="46">
        <v>66.837599999999995</v>
      </c>
    </row>
    <row r="23" spans="1:1">
      <c r="A23" s="46">
        <v>66.837599999999995</v>
      </c>
    </row>
    <row r="24" spans="1:1">
      <c r="A24" s="46">
        <v>66.837599999999995</v>
      </c>
    </row>
    <row r="25" spans="1:1">
      <c r="A25" s="46">
        <v>67.594200000000001</v>
      </c>
    </row>
    <row r="26" spans="1:1">
      <c r="A26" s="46">
        <v>67.594200000000001</v>
      </c>
    </row>
    <row r="27" spans="1:1">
      <c r="A27" s="46">
        <v>67.594200000000001</v>
      </c>
    </row>
    <row r="28" spans="1:1">
      <c r="A28" s="46">
        <v>67.594200000000001</v>
      </c>
    </row>
    <row r="29" spans="1:1">
      <c r="A29" s="46">
        <v>67.594200000000001</v>
      </c>
    </row>
    <row r="30" spans="1:1">
      <c r="A30" s="46">
        <v>67.594200000000001</v>
      </c>
    </row>
    <row r="31" spans="1:1">
      <c r="A31" s="46">
        <v>67.594200000000001</v>
      </c>
    </row>
    <row r="32" spans="1:1">
      <c r="A32" s="46">
        <v>67.594200000000001</v>
      </c>
    </row>
    <row r="33" spans="1:1">
      <c r="A33" s="46">
        <v>67.594200000000001</v>
      </c>
    </row>
    <row r="34" spans="1:1">
      <c r="A34" s="46">
        <v>67.594200000000001</v>
      </c>
    </row>
    <row r="35" spans="1:1">
      <c r="A35" s="46">
        <v>67.594200000000001</v>
      </c>
    </row>
    <row r="36" spans="1:1">
      <c r="A36" s="46">
        <v>67.976399999999998</v>
      </c>
    </row>
    <row r="37" spans="1:1">
      <c r="A37" s="46">
        <v>67.976399999999998</v>
      </c>
    </row>
    <row r="38" spans="1:1">
      <c r="A38" s="46">
        <v>67.976399999999998</v>
      </c>
    </row>
    <row r="39" spans="1:1">
      <c r="A39" s="46">
        <v>67.976399999999998</v>
      </c>
    </row>
    <row r="40" spans="1:1">
      <c r="A40" s="46">
        <v>67.976399999999998</v>
      </c>
    </row>
    <row r="41" spans="1:1">
      <c r="A41" s="46">
        <v>67.976399999999998</v>
      </c>
    </row>
    <row r="42" spans="1:1">
      <c r="A42" s="46">
        <v>68.358599999999996</v>
      </c>
    </row>
    <row r="43" spans="1:1">
      <c r="A43" s="46">
        <v>68.358599999999996</v>
      </c>
    </row>
    <row r="44" spans="1:1">
      <c r="A44" s="46">
        <v>68.358599999999996</v>
      </c>
    </row>
    <row r="45" spans="1:1">
      <c r="A45" s="46">
        <v>68.358599999999996</v>
      </c>
    </row>
    <row r="46" spans="1:1">
      <c r="A46" s="46">
        <v>68.358599999999996</v>
      </c>
    </row>
    <row r="47" spans="1:1">
      <c r="A47" s="46">
        <v>68.358599999999996</v>
      </c>
    </row>
    <row r="48" spans="1:1">
      <c r="A48" s="46">
        <v>68.358599999999996</v>
      </c>
    </row>
    <row r="49" spans="1:1">
      <c r="A49" s="46">
        <v>68.358599999999996</v>
      </c>
    </row>
    <row r="50" spans="1:1">
      <c r="A50" s="46">
        <v>68.358599999999996</v>
      </c>
    </row>
    <row r="51" spans="1:1">
      <c r="A51" s="46">
        <v>68.358599999999996</v>
      </c>
    </row>
    <row r="52" spans="1:1">
      <c r="A52" s="46">
        <v>68.358599999999996</v>
      </c>
    </row>
    <row r="53" spans="1:1">
      <c r="A53" s="46">
        <v>68.358599999999996</v>
      </c>
    </row>
    <row r="54" spans="1:1">
      <c r="A54" s="46">
        <v>68.740799999999993</v>
      </c>
    </row>
    <row r="55" spans="1:1">
      <c r="A55" s="46">
        <v>68.740799999999993</v>
      </c>
    </row>
    <row r="56" spans="1:1">
      <c r="A56" s="46">
        <v>68.740799999999993</v>
      </c>
    </row>
    <row r="57" spans="1:1">
      <c r="A57" s="46">
        <v>68.740799999999993</v>
      </c>
    </row>
    <row r="58" spans="1:1">
      <c r="A58" s="46">
        <v>68.740799999999993</v>
      </c>
    </row>
    <row r="59" spans="1:1">
      <c r="A59" s="46">
        <v>68.740799999999993</v>
      </c>
    </row>
    <row r="60" spans="1:1">
      <c r="A60" s="46">
        <v>68.740799999999993</v>
      </c>
    </row>
    <row r="61" spans="1:1">
      <c r="A61" s="46">
        <v>68.740799999999993</v>
      </c>
    </row>
    <row r="62" spans="1:1">
      <c r="A62" s="46">
        <v>68.740799999999993</v>
      </c>
    </row>
    <row r="63" spans="1:1">
      <c r="A63" s="46">
        <v>68.740799999999993</v>
      </c>
    </row>
    <row r="64" spans="1:1">
      <c r="A64" s="46">
        <v>68.740799999999993</v>
      </c>
    </row>
    <row r="65" spans="1:1">
      <c r="A65" s="46">
        <v>68.740799999999993</v>
      </c>
    </row>
    <row r="66" spans="1:1">
      <c r="A66" s="46">
        <v>69.123000000000005</v>
      </c>
    </row>
    <row r="67" spans="1:1">
      <c r="A67" s="46">
        <v>69.123000000000005</v>
      </c>
    </row>
    <row r="68" spans="1:1">
      <c r="A68" s="46">
        <v>69.123000000000005</v>
      </c>
    </row>
    <row r="69" spans="1:1">
      <c r="A69" s="46">
        <v>69.123000000000005</v>
      </c>
    </row>
    <row r="70" spans="1:1">
      <c r="A70" s="46">
        <v>69.123000000000005</v>
      </c>
    </row>
    <row r="71" spans="1:1">
      <c r="A71" s="46">
        <v>69.123000000000005</v>
      </c>
    </row>
    <row r="72" spans="1:1">
      <c r="A72" s="46">
        <v>69.123000000000005</v>
      </c>
    </row>
    <row r="73" spans="1:1">
      <c r="A73" s="46">
        <v>69.123000000000005</v>
      </c>
    </row>
    <row r="74" spans="1:1">
      <c r="A74" s="46">
        <v>69.123000000000005</v>
      </c>
    </row>
    <row r="75" spans="1:1">
      <c r="A75" s="46">
        <v>69.123000000000005</v>
      </c>
    </row>
    <row r="76" spans="1:1">
      <c r="A76" s="46">
        <v>69.123000000000005</v>
      </c>
    </row>
    <row r="77" spans="1:1">
      <c r="A77" s="46">
        <v>69.123000000000005</v>
      </c>
    </row>
    <row r="78" spans="1:1">
      <c r="A78" s="46">
        <v>69.123000000000005</v>
      </c>
    </row>
    <row r="79" spans="1:1">
      <c r="A79" s="46">
        <v>69.123000000000005</v>
      </c>
    </row>
    <row r="80" spans="1:1">
      <c r="A80" s="46">
        <v>69.505200000000002</v>
      </c>
    </row>
    <row r="81" spans="1:1">
      <c r="A81" s="46">
        <v>69.505200000000002</v>
      </c>
    </row>
    <row r="82" spans="1:1">
      <c r="A82" s="46">
        <v>69.505200000000002</v>
      </c>
    </row>
    <row r="83" spans="1:1">
      <c r="A83" s="46">
        <v>69.505200000000002</v>
      </c>
    </row>
    <row r="84" spans="1:1">
      <c r="A84" s="46">
        <v>69.505200000000002</v>
      </c>
    </row>
    <row r="85" spans="1:1">
      <c r="A85" s="46">
        <v>69.505200000000002</v>
      </c>
    </row>
    <row r="86" spans="1:1">
      <c r="A86" s="46">
        <v>69.8874</v>
      </c>
    </row>
    <row r="87" spans="1:1">
      <c r="A87" s="46">
        <v>69.8874</v>
      </c>
    </row>
    <row r="88" spans="1:1">
      <c r="A88" s="46">
        <v>69.8874</v>
      </c>
    </row>
    <row r="89" spans="1:1">
      <c r="A89" s="46">
        <v>69.8874</v>
      </c>
    </row>
    <row r="90" spans="1:1">
      <c r="A90" s="46">
        <v>69.8874</v>
      </c>
    </row>
    <row r="91" spans="1:1">
      <c r="A91" s="46">
        <v>70.261799999999994</v>
      </c>
    </row>
    <row r="92" spans="1:1">
      <c r="A92" s="46">
        <v>70.261799999999994</v>
      </c>
    </row>
    <row r="93" spans="1:1">
      <c r="A93" s="46">
        <v>70.261799999999994</v>
      </c>
    </row>
    <row r="94" spans="1:1">
      <c r="A94" s="46">
        <v>70.261799999999994</v>
      </c>
    </row>
    <row r="95" spans="1:1">
      <c r="A95" s="46">
        <v>70.644000000000005</v>
      </c>
    </row>
    <row r="96" spans="1:1">
      <c r="A96" s="46">
        <v>70.644000000000005</v>
      </c>
    </row>
    <row r="97" spans="1:1">
      <c r="A97" s="46">
        <v>70.644000000000005</v>
      </c>
    </row>
    <row r="98" spans="1:1">
      <c r="A98" s="46">
        <v>71.026200000000003</v>
      </c>
    </row>
    <row r="99" spans="1:1">
      <c r="A99" s="46">
        <v>71.4084</v>
      </c>
    </row>
    <row r="100" spans="1:1">
      <c r="A100" s="46">
        <v>71.4084</v>
      </c>
    </row>
    <row r="101" spans="1:1">
      <c r="A101" s="46">
        <v>71.790599999999998</v>
      </c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4EDE-7FFD-4823-9E8F-8637D43A7287}">
  <dimension ref="A1:H101"/>
  <sheetViews>
    <sheetView workbookViewId="0">
      <selection activeCell="F11" sqref="F11"/>
    </sheetView>
  </sheetViews>
  <sheetFormatPr defaultRowHeight="15"/>
  <cols>
    <col min="1" max="1" width="17" style="46" bestFit="1" customWidth="1"/>
    <col min="5" max="5" width="7.85546875" bestFit="1" customWidth="1"/>
    <col min="6" max="6" width="14.5703125" bestFit="1" customWidth="1"/>
    <col min="7" max="7" width="11.7109375" bestFit="1" customWidth="1"/>
  </cols>
  <sheetData>
    <row r="1" spans="1:8" ht="18.75">
      <c r="A1" s="31" t="s">
        <v>5</v>
      </c>
    </row>
    <row r="2" spans="1:8">
      <c r="A2" s="46">
        <v>35.003399999999999</v>
      </c>
    </row>
    <row r="3" spans="1:8">
      <c r="A3" s="46">
        <v>35.003399999999999</v>
      </c>
      <c r="D3" s="17"/>
      <c r="E3" s="18" t="s">
        <v>16</v>
      </c>
      <c r="F3" s="19" t="s">
        <v>17</v>
      </c>
      <c r="G3" s="19" t="s">
        <v>18</v>
      </c>
      <c r="H3" s="20" t="s">
        <v>19</v>
      </c>
    </row>
    <row r="4" spans="1:8">
      <c r="A4" s="46">
        <v>35.003399999999999</v>
      </c>
      <c r="D4" s="21" t="s">
        <v>20</v>
      </c>
      <c r="E4" s="30">
        <f>MIN(A2:A102)</f>
        <v>35.003399999999999</v>
      </c>
      <c r="F4" s="22" t="s">
        <v>21</v>
      </c>
      <c r="G4" s="22" t="s">
        <v>58</v>
      </c>
      <c r="H4" s="23" t="s">
        <v>22</v>
      </c>
    </row>
    <row r="5" spans="1:8">
      <c r="A5" s="46">
        <v>35.385599999999997</v>
      </c>
      <c r="D5" s="24" t="s">
        <v>23</v>
      </c>
      <c r="E5" s="22">
        <f>QUARTILE(A3:A102,1)</f>
        <v>37.862099999999998</v>
      </c>
      <c r="F5" s="22" t="s">
        <v>24</v>
      </c>
      <c r="G5" s="22" t="s">
        <v>59</v>
      </c>
      <c r="H5" s="25" t="s">
        <v>22</v>
      </c>
    </row>
    <row r="6" spans="1:8">
      <c r="A6" s="46">
        <v>35.385599999999997</v>
      </c>
      <c r="D6" s="24" t="s">
        <v>25</v>
      </c>
      <c r="E6" s="22">
        <f>QUARTILE(A3:A102,2)</f>
        <v>38.244300000000003</v>
      </c>
      <c r="F6" s="22" t="s">
        <v>26</v>
      </c>
      <c r="G6" s="22" t="s">
        <v>60</v>
      </c>
      <c r="H6" s="26" t="s">
        <v>22</v>
      </c>
    </row>
    <row r="7" spans="1:8">
      <c r="A7" s="46">
        <v>35.576700000000002</v>
      </c>
      <c r="D7" s="24" t="s">
        <v>27</v>
      </c>
      <c r="E7" s="22">
        <f>QUARTILE(A3:A102,3)</f>
        <v>38.6265</v>
      </c>
      <c r="F7" s="22" t="s">
        <v>28</v>
      </c>
      <c r="G7" s="22" t="s">
        <v>61</v>
      </c>
      <c r="H7" s="25" t="s">
        <v>22</v>
      </c>
    </row>
    <row r="8" spans="1:8">
      <c r="A8" s="46">
        <v>35.576700000000002</v>
      </c>
      <c r="D8" s="27" t="s">
        <v>29</v>
      </c>
      <c r="E8" s="28">
        <f>QUARTILE(A3:A102,4)</f>
        <v>39.960300000000004</v>
      </c>
      <c r="F8" s="28" t="s">
        <v>30</v>
      </c>
      <c r="G8" s="28" t="s">
        <v>62</v>
      </c>
      <c r="H8" s="29" t="s">
        <v>22</v>
      </c>
    </row>
    <row r="9" spans="1:8">
      <c r="A9" s="46">
        <v>35.576700000000002</v>
      </c>
    </row>
    <row r="10" spans="1:8">
      <c r="A10" s="46">
        <v>35.767800000000001</v>
      </c>
    </row>
    <row r="11" spans="1:8">
      <c r="A11" s="46">
        <v>35.9589</v>
      </c>
    </row>
    <row r="12" spans="1:8">
      <c r="A12" s="46">
        <v>35.9589</v>
      </c>
    </row>
    <row r="13" spans="1:8">
      <c r="A13" s="46">
        <v>36.337200000000003</v>
      </c>
    </row>
    <row r="14" spans="1:8">
      <c r="A14" s="46">
        <v>36.528300000000002</v>
      </c>
    </row>
    <row r="15" spans="1:8">
      <c r="A15" s="46">
        <v>36.528300000000002</v>
      </c>
    </row>
    <row r="16" spans="1:8">
      <c r="A16" s="46">
        <v>36.910499999999999</v>
      </c>
    </row>
    <row r="17" spans="1:1">
      <c r="A17" s="46">
        <v>37.101600000000005</v>
      </c>
    </row>
    <row r="18" spans="1:1">
      <c r="A18" s="46">
        <v>37.101600000000005</v>
      </c>
    </row>
    <row r="19" spans="1:1">
      <c r="A19" s="46">
        <v>37.101600000000005</v>
      </c>
    </row>
    <row r="20" spans="1:1">
      <c r="A20" s="46">
        <v>37.292699999999996</v>
      </c>
    </row>
    <row r="21" spans="1:1">
      <c r="A21" s="46">
        <v>37.292699999999996</v>
      </c>
    </row>
    <row r="22" spans="1:1">
      <c r="A22" s="46">
        <v>37.483800000000002</v>
      </c>
    </row>
    <row r="23" spans="1:1">
      <c r="A23" s="46">
        <v>37.483800000000002</v>
      </c>
    </row>
    <row r="24" spans="1:1">
      <c r="A24" s="46">
        <v>37.483800000000002</v>
      </c>
    </row>
    <row r="25" spans="1:1">
      <c r="A25" s="46">
        <v>37.862099999999998</v>
      </c>
    </row>
    <row r="26" spans="1:1">
      <c r="A26" s="46">
        <v>37.862099999999998</v>
      </c>
    </row>
    <row r="27" spans="1:1">
      <c r="A27" s="46">
        <v>37.862099999999998</v>
      </c>
    </row>
    <row r="28" spans="1:1">
      <c r="A28" s="46">
        <v>37.862099999999998</v>
      </c>
    </row>
    <row r="29" spans="1:1">
      <c r="A29" s="46">
        <v>37.862099999999998</v>
      </c>
    </row>
    <row r="30" spans="1:1">
      <c r="A30" s="46">
        <v>37.862099999999998</v>
      </c>
    </row>
    <row r="31" spans="1:1">
      <c r="A31" s="46">
        <v>37.862099999999998</v>
      </c>
    </row>
    <row r="32" spans="1:1">
      <c r="A32" s="46">
        <v>37.862099999999998</v>
      </c>
    </row>
    <row r="33" spans="1:1">
      <c r="A33" s="46">
        <v>37.862099999999998</v>
      </c>
    </row>
    <row r="34" spans="1:1">
      <c r="A34" s="46">
        <v>37.862099999999998</v>
      </c>
    </row>
    <row r="35" spans="1:1">
      <c r="A35" s="46">
        <v>37.862099999999998</v>
      </c>
    </row>
    <row r="36" spans="1:1">
      <c r="A36" s="46">
        <v>38.053200000000004</v>
      </c>
    </row>
    <row r="37" spans="1:1">
      <c r="A37" s="46">
        <v>38.053200000000004</v>
      </c>
    </row>
    <row r="38" spans="1:1">
      <c r="A38" s="46">
        <v>38.053200000000004</v>
      </c>
    </row>
    <row r="39" spans="1:1">
      <c r="A39" s="46">
        <v>38.053200000000004</v>
      </c>
    </row>
    <row r="40" spans="1:1">
      <c r="A40" s="46">
        <v>38.053200000000004</v>
      </c>
    </row>
    <row r="41" spans="1:1">
      <c r="A41" s="46">
        <v>38.053200000000004</v>
      </c>
    </row>
    <row r="42" spans="1:1">
      <c r="A42" s="46">
        <v>38.244300000000003</v>
      </c>
    </row>
    <row r="43" spans="1:1">
      <c r="A43" s="46">
        <v>38.244300000000003</v>
      </c>
    </row>
    <row r="44" spans="1:1">
      <c r="A44" s="46">
        <v>38.244300000000003</v>
      </c>
    </row>
    <row r="45" spans="1:1">
      <c r="A45" s="46">
        <v>38.244300000000003</v>
      </c>
    </row>
    <row r="46" spans="1:1">
      <c r="A46" s="46">
        <v>38.244300000000003</v>
      </c>
    </row>
    <row r="47" spans="1:1">
      <c r="A47" s="46">
        <v>38.244300000000003</v>
      </c>
    </row>
    <row r="48" spans="1:1">
      <c r="A48" s="46">
        <v>38.244300000000003</v>
      </c>
    </row>
    <row r="49" spans="1:1">
      <c r="A49" s="46">
        <v>38.244300000000003</v>
      </c>
    </row>
    <row r="50" spans="1:1">
      <c r="A50" s="46">
        <v>38.244300000000003</v>
      </c>
    </row>
    <row r="51" spans="1:1">
      <c r="A51" s="46">
        <v>38.244300000000003</v>
      </c>
    </row>
    <row r="52" spans="1:1">
      <c r="A52" s="46">
        <v>38.244300000000003</v>
      </c>
    </row>
    <row r="53" spans="1:1">
      <c r="A53" s="46">
        <v>38.244300000000003</v>
      </c>
    </row>
    <row r="54" spans="1:1">
      <c r="A54" s="46">
        <v>38.435400000000001</v>
      </c>
    </row>
    <row r="55" spans="1:1">
      <c r="A55" s="46">
        <v>38.435400000000001</v>
      </c>
    </row>
    <row r="56" spans="1:1">
      <c r="A56" s="46">
        <v>38.435400000000001</v>
      </c>
    </row>
    <row r="57" spans="1:1">
      <c r="A57" s="46">
        <v>38.435400000000001</v>
      </c>
    </row>
    <row r="58" spans="1:1">
      <c r="A58" s="46">
        <v>38.435400000000001</v>
      </c>
    </row>
    <row r="59" spans="1:1">
      <c r="A59" s="46">
        <v>38.435400000000001</v>
      </c>
    </row>
    <row r="60" spans="1:1">
      <c r="A60" s="46">
        <v>38.435400000000001</v>
      </c>
    </row>
    <row r="61" spans="1:1">
      <c r="A61" s="46">
        <v>38.435400000000001</v>
      </c>
    </row>
    <row r="62" spans="1:1">
      <c r="A62" s="46">
        <v>38.435400000000001</v>
      </c>
    </row>
    <row r="63" spans="1:1">
      <c r="A63" s="46">
        <v>38.435400000000001</v>
      </c>
    </row>
    <row r="64" spans="1:1">
      <c r="A64" s="46">
        <v>38.435400000000001</v>
      </c>
    </row>
    <row r="65" spans="1:1">
      <c r="A65" s="46">
        <v>38.435400000000001</v>
      </c>
    </row>
    <row r="66" spans="1:1">
      <c r="A66" s="46">
        <v>38.6265</v>
      </c>
    </row>
    <row r="67" spans="1:1">
      <c r="A67" s="46">
        <v>38.6265</v>
      </c>
    </row>
    <row r="68" spans="1:1">
      <c r="A68" s="46">
        <v>38.6265</v>
      </c>
    </row>
    <row r="69" spans="1:1">
      <c r="A69" s="46">
        <v>38.6265</v>
      </c>
    </row>
    <row r="70" spans="1:1">
      <c r="A70" s="46">
        <v>38.6265</v>
      </c>
    </row>
    <row r="71" spans="1:1">
      <c r="A71" s="46">
        <v>38.6265</v>
      </c>
    </row>
    <row r="72" spans="1:1">
      <c r="A72" s="46">
        <v>38.6265</v>
      </c>
    </row>
    <row r="73" spans="1:1">
      <c r="A73" s="46">
        <v>38.6265</v>
      </c>
    </row>
    <row r="74" spans="1:1">
      <c r="A74" s="46">
        <v>38.6265</v>
      </c>
    </row>
    <row r="75" spans="1:1">
      <c r="A75" s="46">
        <v>38.6265</v>
      </c>
    </row>
    <row r="76" spans="1:1">
      <c r="A76" s="46">
        <v>38.6265</v>
      </c>
    </row>
    <row r="77" spans="1:1">
      <c r="A77" s="46">
        <v>38.6265</v>
      </c>
    </row>
    <row r="78" spans="1:1">
      <c r="A78" s="46">
        <v>38.6265</v>
      </c>
    </row>
    <row r="79" spans="1:1">
      <c r="A79" s="46">
        <v>38.6265</v>
      </c>
    </row>
    <row r="80" spans="1:1">
      <c r="A80" s="46">
        <v>38.817599999999999</v>
      </c>
    </row>
    <row r="81" spans="1:1">
      <c r="A81" s="46">
        <v>38.817599999999999</v>
      </c>
    </row>
    <row r="82" spans="1:1">
      <c r="A82" s="46">
        <v>38.817599999999999</v>
      </c>
    </row>
    <row r="83" spans="1:1">
      <c r="A83" s="46">
        <v>38.817599999999999</v>
      </c>
    </row>
    <row r="84" spans="1:1">
      <c r="A84" s="46">
        <v>38.817599999999999</v>
      </c>
    </row>
    <row r="85" spans="1:1">
      <c r="A85" s="46">
        <v>38.817599999999999</v>
      </c>
    </row>
    <row r="86" spans="1:1">
      <c r="A86" s="46">
        <v>39.008699999999997</v>
      </c>
    </row>
    <row r="87" spans="1:1">
      <c r="A87" s="46">
        <v>39.008699999999997</v>
      </c>
    </row>
    <row r="88" spans="1:1">
      <c r="A88" s="46">
        <v>39.008699999999997</v>
      </c>
    </row>
    <row r="89" spans="1:1">
      <c r="A89" s="46">
        <v>39.008699999999997</v>
      </c>
    </row>
    <row r="90" spans="1:1">
      <c r="A90" s="46">
        <v>39.008699999999997</v>
      </c>
    </row>
    <row r="91" spans="1:1">
      <c r="A91" s="46">
        <v>39.195900000000002</v>
      </c>
    </row>
    <row r="92" spans="1:1">
      <c r="A92" s="46">
        <v>39.195900000000002</v>
      </c>
    </row>
    <row r="93" spans="1:1">
      <c r="A93" s="46">
        <v>39.195900000000002</v>
      </c>
    </row>
    <row r="94" spans="1:1">
      <c r="A94" s="46">
        <v>39.195900000000002</v>
      </c>
    </row>
    <row r="95" spans="1:1">
      <c r="A95" s="46">
        <v>39.387</v>
      </c>
    </row>
    <row r="96" spans="1:1">
      <c r="A96" s="46">
        <v>39.387</v>
      </c>
    </row>
    <row r="97" spans="1:1">
      <c r="A97" s="46">
        <v>39.387</v>
      </c>
    </row>
    <row r="98" spans="1:1">
      <c r="A98" s="46">
        <v>39.578099999999999</v>
      </c>
    </row>
    <row r="99" spans="1:1">
      <c r="A99" s="46">
        <v>39.769199999999998</v>
      </c>
    </row>
    <row r="100" spans="1:1">
      <c r="A100" s="46">
        <v>39.769199999999998</v>
      </c>
    </row>
    <row r="101" spans="1:1">
      <c r="A101" s="46">
        <v>39.960300000000004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3972-6C2B-4AAC-A7C5-9CB9A3012361}">
  <dimension ref="A1:G101"/>
  <sheetViews>
    <sheetView workbookViewId="0">
      <selection activeCell="G11" sqref="G11"/>
    </sheetView>
  </sheetViews>
  <sheetFormatPr defaultRowHeight="15"/>
  <cols>
    <col min="1" max="1" width="17" style="46" bestFit="1" customWidth="1"/>
    <col min="4" max="4" width="9.28515625" customWidth="1"/>
    <col min="5" max="5" width="14.5703125" bestFit="1" customWidth="1"/>
    <col min="6" max="6" width="11.7109375" bestFit="1" customWidth="1"/>
  </cols>
  <sheetData>
    <row r="1" spans="1:7" ht="18.75">
      <c r="A1" s="31" t="s">
        <v>6</v>
      </c>
    </row>
    <row r="2" spans="1:7">
      <c r="A2" s="46">
        <v>55.000799999999998</v>
      </c>
      <c r="C2" s="4"/>
      <c r="D2" s="5" t="s">
        <v>16</v>
      </c>
      <c r="E2" s="6" t="s">
        <v>17</v>
      </c>
      <c r="F2" s="6" t="s">
        <v>18</v>
      </c>
      <c r="G2" s="7" t="s">
        <v>19</v>
      </c>
    </row>
    <row r="3" spans="1:7">
      <c r="A3" s="46">
        <v>55.000799999999998</v>
      </c>
      <c r="C3" s="8" t="s">
        <v>20</v>
      </c>
      <c r="D3" s="37">
        <f>MIN(A2:A101)</f>
        <v>55.000799999999998</v>
      </c>
      <c r="E3" s="9" t="s">
        <v>21</v>
      </c>
      <c r="F3" s="9" t="s">
        <v>63</v>
      </c>
      <c r="G3" s="10" t="s">
        <v>22</v>
      </c>
    </row>
    <row r="4" spans="1:7">
      <c r="A4" s="46">
        <v>55.000799999999998</v>
      </c>
      <c r="C4" s="11" t="s">
        <v>23</v>
      </c>
      <c r="D4" s="9">
        <f>QUARTILE(A2:A101,1)</f>
        <v>63.650199999999998</v>
      </c>
      <c r="E4" s="9" t="s">
        <v>24</v>
      </c>
      <c r="F4" s="9" t="s">
        <v>64</v>
      </c>
      <c r="G4" s="12" t="s">
        <v>22</v>
      </c>
    </row>
    <row r="5" spans="1:7">
      <c r="A5" s="46">
        <v>56.157199999999996</v>
      </c>
      <c r="C5" s="11" t="s">
        <v>25</v>
      </c>
      <c r="D5" s="9">
        <f>QUARTILE(A2:A101,2)</f>
        <v>64.806600000000003</v>
      </c>
      <c r="E5" s="9" t="s">
        <v>26</v>
      </c>
      <c r="F5" s="9" t="s">
        <v>65</v>
      </c>
      <c r="G5" s="13" t="s">
        <v>22</v>
      </c>
    </row>
    <row r="6" spans="1:7">
      <c r="A6" s="46">
        <v>56.157199999999996</v>
      </c>
      <c r="C6" s="11" t="s">
        <v>27</v>
      </c>
      <c r="D6" s="9">
        <f>QUARTILE(A2:A101,3)</f>
        <v>65.962999999999994</v>
      </c>
      <c r="E6" s="9" t="s">
        <v>28</v>
      </c>
      <c r="F6" s="9" t="s">
        <v>66</v>
      </c>
      <c r="G6" s="12" t="s">
        <v>22</v>
      </c>
    </row>
    <row r="7" spans="1:7">
      <c r="A7" s="46">
        <v>56.735399999999998</v>
      </c>
      <c r="C7" s="14" t="s">
        <v>29</v>
      </c>
      <c r="D7" s="15">
        <f>QUARTILE(A2:A101,4)</f>
        <v>69.998599999999996</v>
      </c>
      <c r="E7" s="15" t="s">
        <v>30</v>
      </c>
      <c r="F7" s="15" t="s">
        <v>67</v>
      </c>
      <c r="G7" s="16" t="s">
        <v>22</v>
      </c>
    </row>
    <row r="8" spans="1:7">
      <c r="A8" s="46">
        <v>56.735399999999998</v>
      </c>
    </row>
    <row r="9" spans="1:7">
      <c r="A9" s="46">
        <v>56.735399999999998</v>
      </c>
    </row>
    <row r="10" spans="1:7">
      <c r="A10" s="46">
        <v>57.313599999999994</v>
      </c>
    </row>
    <row r="11" spans="1:7">
      <c r="A11" s="46">
        <v>57.891800000000003</v>
      </c>
    </row>
    <row r="12" spans="1:7">
      <c r="A12" s="46">
        <v>57.891800000000003</v>
      </c>
    </row>
    <row r="13" spans="1:7">
      <c r="A13" s="46">
        <v>59.0364</v>
      </c>
    </row>
    <row r="14" spans="1:7">
      <c r="A14" s="46">
        <v>59.614599999999996</v>
      </c>
    </row>
    <row r="15" spans="1:7">
      <c r="A15" s="46">
        <v>59.614599999999996</v>
      </c>
    </row>
    <row r="16" spans="1:7">
      <c r="A16" s="46">
        <v>60.771000000000001</v>
      </c>
    </row>
    <row r="17" spans="1:1">
      <c r="A17" s="46">
        <v>61.349199999999996</v>
      </c>
    </row>
    <row r="18" spans="1:1">
      <c r="A18" s="46">
        <v>61.349199999999996</v>
      </c>
    </row>
    <row r="19" spans="1:1">
      <c r="A19" s="46">
        <v>61.349199999999996</v>
      </c>
    </row>
    <row r="20" spans="1:1">
      <c r="A20" s="46">
        <v>61.927399999999992</v>
      </c>
    </row>
    <row r="21" spans="1:1">
      <c r="A21" s="46">
        <v>61.927399999999992</v>
      </c>
    </row>
    <row r="22" spans="1:1">
      <c r="A22" s="46">
        <v>62.505600000000001</v>
      </c>
    </row>
    <row r="23" spans="1:1">
      <c r="A23" s="46">
        <v>62.505600000000001</v>
      </c>
    </row>
    <row r="24" spans="1:1">
      <c r="A24" s="46">
        <v>62.505600000000001</v>
      </c>
    </row>
    <row r="25" spans="1:1">
      <c r="A25" s="46">
        <v>63.650199999999998</v>
      </c>
    </row>
    <row r="26" spans="1:1">
      <c r="A26" s="46">
        <v>63.650199999999998</v>
      </c>
    </row>
    <row r="27" spans="1:1">
      <c r="A27" s="46">
        <v>63.650199999999998</v>
      </c>
    </row>
    <row r="28" spans="1:1">
      <c r="A28" s="46">
        <v>63.650199999999998</v>
      </c>
    </row>
    <row r="29" spans="1:1">
      <c r="A29" s="46">
        <v>63.650199999999998</v>
      </c>
    </row>
    <row r="30" spans="1:1">
      <c r="A30" s="46">
        <v>63.650199999999998</v>
      </c>
    </row>
    <row r="31" spans="1:1">
      <c r="A31" s="46">
        <v>63.650199999999998</v>
      </c>
    </row>
    <row r="32" spans="1:1">
      <c r="A32" s="46">
        <v>63.650199999999998</v>
      </c>
    </row>
    <row r="33" spans="1:1">
      <c r="A33" s="46">
        <v>63.650199999999998</v>
      </c>
    </row>
    <row r="34" spans="1:1">
      <c r="A34" s="46">
        <v>63.650199999999998</v>
      </c>
    </row>
    <row r="35" spans="1:1">
      <c r="A35" s="46">
        <v>63.650199999999998</v>
      </c>
    </row>
    <row r="36" spans="1:1">
      <c r="A36" s="46">
        <v>64.228399999999993</v>
      </c>
    </row>
    <row r="37" spans="1:1">
      <c r="A37" s="46">
        <v>64.228399999999993</v>
      </c>
    </row>
    <row r="38" spans="1:1">
      <c r="A38" s="46">
        <v>64.228399999999993</v>
      </c>
    </row>
    <row r="39" spans="1:1">
      <c r="A39" s="46">
        <v>64.228399999999993</v>
      </c>
    </row>
    <row r="40" spans="1:1">
      <c r="A40" s="46">
        <v>64.228399999999993</v>
      </c>
    </row>
    <row r="41" spans="1:1">
      <c r="A41" s="46">
        <v>64.228399999999993</v>
      </c>
    </row>
    <row r="42" spans="1:1">
      <c r="A42" s="46">
        <v>64.806600000000003</v>
      </c>
    </row>
    <row r="43" spans="1:1">
      <c r="A43" s="46">
        <v>64.806600000000003</v>
      </c>
    </row>
    <row r="44" spans="1:1">
      <c r="A44" s="46">
        <v>64.806600000000003</v>
      </c>
    </row>
    <row r="45" spans="1:1">
      <c r="A45" s="46">
        <v>64.806600000000003</v>
      </c>
    </row>
    <row r="46" spans="1:1">
      <c r="A46" s="46">
        <v>64.806600000000003</v>
      </c>
    </row>
    <row r="47" spans="1:1">
      <c r="A47" s="46">
        <v>64.806600000000003</v>
      </c>
    </row>
    <row r="48" spans="1:1">
      <c r="A48" s="46">
        <v>64.806600000000003</v>
      </c>
    </row>
    <row r="49" spans="1:1">
      <c r="A49" s="46">
        <v>64.806600000000003</v>
      </c>
    </row>
    <row r="50" spans="1:1">
      <c r="A50" s="46">
        <v>64.806600000000003</v>
      </c>
    </row>
    <row r="51" spans="1:1">
      <c r="A51" s="46">
        <v>64.806600000000003</v>
      </c>
    </row>
    <row r="52" spans="1:1">
      <c r="A52" s="46">
        <v>64.806600000000003</v>
      </c>
    </row>
    <row r="53" spans="1:1">
      <c r="A53" s="46">
        <v>64.806600000000003</v>
      </c>
    </row>
    <row r="54" spans="1:1">
      <c r="A54" s="46">
        <v>65.384799999999998</v>
      </c>
    </row>
    <row r="55" spans="1:1">
      <c r="A55" s="46">
        <v>65.384799999999998</v>
      </c>
    </row>
    <row r="56" spans="1:1">
      <c r="A56" s="46">
        <v>65.384799999999998</v>
      </c>
    </row>
    <row r="57" spans="1:1">
      <c r="A57" s="46">
        <v>65.384799999999998</v>
      </c>
    </row>
    <row r="58" spans="1:1">
      <c r="A58" s="46">
        <v>65.384799999999998</v>
      </c>
    </row>
    <row r="59" spans="1:1">
      <c r="A59" s="46">
        <v>65.384799999999998</v>
      </c>
    </row>
    <row r="60" spans="1:1">
      <c r="A60" s="46">
        <v>65.384799999999998</v>
      </c>
    </row>
    <row r="61" spans="1:1">
      <c r="A61" s="46">
        <v>65.384799999999998</v>
      </c>
    </row>
    <row r="62" spans="1:1">
      <c r="A62" s="46">
        <v>65.384799999999998</v>
      </c>
    </row>
    <row r="63" spans="1:1">
      <c r="A63" s="46">
        <v>65.384799999999998</v>
      </c>
    </row>
    <row r="64" spans="1:1">
      <c r="A64" s="46">
        <v>65.384799999999998</v>
      </c>
    </row>
    <row r="65" spans="1:1">
      <c r="A65" s="46">
        <v>65.384799999999998</v>
      </c>
    </row>
    <row r="66" spans="1:1">
      <c r="A66" s="46">
        <v>65.962999999999994</v>
      </c>
    </row>
    <row r="67" spans="1:1">
      <c r="A67" s="46">
        <v>65.962999999999994</v>
      </c>
    </row>
    <row r="68" spans="1:1">
      <c r="A68" s="46">
        <v>65.962999999999994</v>
      </c>
    </row>
    <row r="69" spans="1:1">
      <c r="A69" s="46">
        <v>65.962999999999994</v>
      </c>
    </row>
    <row r="70" spans="1:1">
      <c r="A70" s="46">
        <v>65.962999999999994</v>
      </c>
    </row>
    <row r="71" spans="1:1">
      <c r="A71" s="46">
        <v>65.962999999999994</v>
      </c>
    </row>
    <row r="72" spans="1:1">
      <c r="A72" s="46">
        <v>65.962999999999994</v>
      </c>
    </row>
    <row r="73" spans="1:1">
      <c r="A73" s="46">
        <v>65.962999999999994</v>
      </c>
    </row>
    <row r="74" spans="1:1">
      <c r="A74" s="46">
        <v>65.962999999999994</v>
      </c>
    </row>
    <row r="75" spans="1:1">
      <c r="A75" s="46">
        <v>65.962999999999994</v>
      </c>
    </row>
    <row r="76" spans="1:1">
      <c r="A76" s="46">
        <v>65.962999999999994</v>
      </c>
    </row>
    <row r="77" spans="1:1">
      <c r="A77" s="46">
        <v>65.962999999999994</v>
      </c>
    </row>
    <row r="78" spans="1:1">
      <c r="A78" s="46">
        <v>65.962999999999994</v>
      </c>
    </row>
    <row r="79" spans="1:1">
      <c r="A79" s="46">
        <v>65.962999999999994</v>
      </c>
    </row>
    <row r="80" spans="1:1">
      <c r="A80" s="46">
        <v>66.541200000000003</v>
      </c>
    </row>
    <row r="81" spans="1:1">
      <c r="A81" s="46">
        <v>66.541200000000003</v>
      </c>
    </row>
    <row r="82" spans="1:1">
      <c r="A82" s="46">
        <v>66.541200000000003</v>
      </c>
    </row>
    <row r="83" spans="1:1">
      <c r="A83" s="46">
        <v>66.541200000000003</v>
      </c>
    </row>
    <row r="84" spans="1:1">
      <c r="A84" s="46">
        <v>66.541200000000003</v>
      </c>
    </row>
    <row r="85" spans="1:1">
      <c r="A85" s="46">
        <v>66.541200000000003</v>
      </c>
    </row>
    <row r="86" spans="1:1">
      <c r="A86" s="46">
        <v>67.119399999999985</v>
      </c>
    </row>
    <row r="87" spans="1:1">
      <c r="A87" s="46">
        <v>67.119399999999985</v>
      </c>
    </row>
    <row r="88" spans="1:1">
      <c r="A88" s="46">
        <v>67.119399999999985</v>
      </c>
    </row>
    <row r="89" spans="1:1">
      <c r="A89" s="46">
        <v>67.119399999999985</v>
      </c>
    </row>
    <row r="90" spans="1:1">
      <c r="A90" s="46">
        <v>67.119399999999985</v>
      </c>
    </row>
    <row r="91" spans="1:1">
      <c r="A91" s="46">
        <v>67.6858</v>
      </c>
    </row>
    <row r="92" spans="1:1">
      <c r="A92" s="46">
        <v>67.6858</v>
      </c>
    </row>
    <row r="93" spans="1:1">
      <c r="A93" s="46">
        <v>67.6858</v>
      </c>
    </row>
    <row r="94" spans="1:1">
      <c r="A94" s="46">
        <v>67.6858</v>
      </c>
    </row>
    <row r="95" spans="1:1">
      <c r="A95" s="46">
        <v>68.263999999999996</v>
      </c>
    </row>
    <row r="96" spans="1:1">
      <c r="A96" s="46">
        <v>68.263999999999996</v>
      </c>
    </row>
    <row r="97" spans="1:1">
      <c r="A97" s="46">
        <v>68.263999999999996</v>
      </c>
    </row>
    <row r="98" spans="1:1">
      <c r="A98" s="46">
        <v>68.842199999999991</v>
      </c>
    </row>
    <row r="99" spans="1:1">
      <c r="A99" s="46">
        <v>69.420400000000001</v>
      </c>
    </row>
    <row r="100" spans="1:1">
      <c r="A100" s="46">
        <v>69.420400000000001</v>
      </c>
    </row>
    <row r="101" spans="1:1">
      <c r="A101" s="46">
        <v>69.998599999999996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2023-05-02T15:53:16Z</dcterms:created>
  <dcterms:modified xsi:type="dcterms:W3CDTF">2023-05-02T18:37:33Z</dcterms:modified>
  <cp:category/>
  <cp:contentStatus/>
</cp:coreProperties>
</file>