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cfc04c61de8498a7/Obisidian/Vault/QS Base/1. Box File/1. Pre-Contract/1.1 Estimate and Cost Plan/"/>
    </mc:Choice>
  </mc:AlternateContent>
  <xr:revisionPtr revIDLastSave="1563" documentId="13_ncr:1_{99A32F87-23EF-490A-ACA9-754A2120299A}" xr6:coauthVersionLast="47" xr6:coauthVersionMax="47" xr10:uidLastSave="{0A3735F1-9AF0-46F5-8B98-36BE58874131}"/>
  <bookViews>
    <workbookView minimized="1" xWindow="28575" yWindow="4635" windowWidth="18900" windowHeight="11430" activeTab="3" xr2:uid="{00000000-000D-0000-FFFF-FFFF00000000}"/>
  </bookViews>
  <sheets>
    <sheet name="CFA" sheetId="1" r:id="rId1"/>
    <sheet name="Qty &amp; Rate" sheetId="5" r:id="rId2"/>
    <sheet name="VE Effect" sheetId="7" r:id="rId3"/>
    <sheet name="types" sheetId="9" r:id="rId4"/>
    <sheet name="VE Effect (Blank)" sheetId="8" r:id="rId5"/>
  </sheets>
  <definedNames>
    <definedName name="_xlnm.Print_Area" localSheetId="0">CFA!$A$1:$D$32</definedName>
    <definedName name="_xlnm.Print_Area" localSheetId="1">'Qty &amp; Rate'!$A$1:$L$187</definedName>
    <definedName name="_xlnm.Print_Area" localSheetId="2">'VE Effect'!$A$1:$AL$27</definedName>
    <definedName name="_xlnm.Print_Area" localSheetId="4">'VE Effect (Blank)'!$A$1:$D$26</definedName>
    <definedName name="_xlnm.Print_Titles" localSheetId="1">'Qty &amp; Rate'!$1:$2</definedName>
    <definedName name="_xlnm.Print_Titles" localSheetId="2">'VE Effect'!$A:$B</definedName>
    <definedName name="_xlnm.Print_Titles" localSheetId="4">'VE Effect (Blank)'!$A:$B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6" i="5" l="1"/>
  <c r="J49" i="5"/>
  <c r="J47" i="5"/>
  <c r="J30" i="5"/>
  <c r="K187" i="5"/>
</calcChain>
</file>

<file path=xl/sharedStrings.xml><?xml version="1.0" encoding="utf-8"?>
<sst xmlns="http://schemas.openxmlformats.org/spreadsheetml/2006/main" count="989" uniqueCount="546">
  <si>
    <t>Refuge floor</t>
  </si>
  <si>
    <t>Unit</t>
  </si>
  <si>
    <t>Other</t>
  </si>
  <si>
    <t>Site area x site coverage</t>
  </si>
  <si>
    <t>Podium CFA</t>
  </si>
  <si>
    <t>Site area x plot ratio</t>
  </si>
  <si>
    <t>Total GFA</t>
  </si>
  <si>
    <t>Carpark</t>
  </si>
  <si>
    <t>Hotel</t>
  </si>
  <si>
    <t>Office</t>
  </si>
  <si>
    <t>9m2 / person</t>
  </si>
  <si>
    <t>CFA : GFA</t>
  </si>
  <si>
    <t>Residential (apartment)</t>
  </si>
  <si>
    <t>Residential (house)</t>
  </si>
  <si>
    <t>m2 : ft2</t>
  </si>
  <si>
    <t>m : ft</t>
  </si>
  <si>
    <t>FOH : Guest room : BOH = 15-20% : 50-60%: 25-30%</t>
  </si>
  <si>
    <t>Principle</t>
  </si>
  <si>
    <t>Calculation of CFA</t>
  </si>
  <si>
    <t>1.15-1.25</t>
  </si>
  <si>
    <t>Office / Commercial</t>
  </si>
  <si>
    <t>1 No. per 2 flats</t>
  </si>
  <si>
    <t>Carpark (basement)</t>
  </si>
  <si>
    <t>Carpark (open)</t>
  </si>
  <si>
    <t>25 m2/No. incl. driveway</t>
  </si>
  <si>
    <t>40-50m2/No. incl. driveway &amp; ramp</t>
  </si>
  <si>
    <t>Loading &amp; unloading bay</t>
  </si>
  <si>
    <t>150m2 (3 x standard carpark)</t>
  </si>
  <si>
    <t>Clubhouse</t>
  </si>
  <si>
    <t>Site Investigation</t>
  </si>
  <si>
    <t>Demolition</t>
  </si>
  <si>
    <t>Hoarding</t>
  </si>
  <si>
    <t>Basement</t>
  </si>
  <si>
    <t>Superstructure</t>
  </si>
  <si>
    <t>Preliminaries</t>
  </si>
  <si>
    <t>Contingencies</t>
  </si>
  <si>
    <t>Fluctuation</t>
  </si>
  <si>
    <t>Raft foundation</t>
  </si>
  <si>
    <t>Demolition and Hoarding</t>
  </si>
  <si>
    <t>Qty</t>
  </si>
  <si>
    <t>Rate</t>
  </si>
  <si>
    <t>m</t>
  </si>
  <si>
    <t>m2</t>
  </si>
  <si>
    <t>site area</t>
  </si>
  <si>
    <t>Assumption</t>
  </si>
  <si>
    <t>2.5m high</t>
  </si>
  <si>
    <t>Covered walkway</t>
  </si>
  <si>
    <t>no</t>
  </si>
  <si>
    <t>CFA</t>
  </si>
  <si>
    <t>allowance only</t>
  </si>
  <si>
    <t>Structure</t>
  </si>
  <si>
    <t>Concrete</t>
  </si>
  <si>
    <t>Façade</t>
  </si>
  <si>
    <t>Footbridge</t>
  </si>
  <si>
    <t>Hard Landscape</t>
  </si>
  <si>
    <t>Soft Landscape</t>
  </si>
  <si>
    <t>Remarks</t>
  </si>
  <si>
    <t>m3</t>
  </si>
  <si>
    <t>Excavation and disposal</t>
  </si>
  <si>
    <t>ELS and site formation</t>
  </si>
  <si>
    <t>Monitoring works</t>
  </si>
  <si>
    <t>Lagging wall</t>
  </si>
  <si>
    <t>Grout curtain</t>
  </si>
  <si>
    <t>Steel</t>
  </si>
  <si>
    <t>7843 kg/m3</t>
  </si>
  <si>
    <t>Site investigation</t>
  </si>
  <si>
    <t>kg</t>
  </si>
  <si>
    <t>12mm steel plate</t>
  </si>
  <si>
    <t>Site clearance</t>
  </si>
  <si>
    <t>Bored pile foundation</t>
  </si>
  <si>
    <t>Bored pile</t>
  </si>
  <si>
    <t>Mini pile</t>
  </si>
  <si>
    <t>Binding layer</t>
  </si>
  <si>
    <t>75mm thick</t>
  </si>
  <si>
    <t>Pile cap</t>
  </si>
  <si>
    <t>required / not required</t>
  </si>
  <si>
    <t>813mm dia</t>
  </si>
  <si>
    <t>1m2 cross section for 250m2 CFA</t>
  </si>
  <si>
    <t>item</t>
  </si>
  <si>
    <t>5M</t>
  </si>
  <si>
    <t>Socketd H pile</t>
  </si>
  <si>
    <t>80,000/m</t>
  </si>
  <si>
    <t>Mass fill concrete</t>
  </si>
  <si>
    <t>Structural steel</t>
  </si>
  <si>
    <t>150-200 kg/m2 CFA</t>
  </si>
  <si>
    <t>Rebar</t>
  </si>
  <si>
    <t>Formwork</t>
  </si>
  <si>
    <t>Block wall</t>
  </si>
  <si>
    <t>Finishes</t>
  </si>
  <si>
    <t>Waterproof</t>
  </si>
  <si>
    <t>Window</t>
  </si>
  <si>
    <t>Louvre</t>
  </si>
  <si>
    <t>Curtain wall</t>
  </si>
  <si>
    <t>Canopy</t>
  </si>
  <si>
    <t>Paint</t>
  </si>
  <si>
    <t>Cabinet</t>
  </si>
  <si>
    <t>Steel and metal works</t>
  </si>
  <si>
    <t>Roller shutter</t>
  </si>
  <si>
    <t>Aluminium cladding</t>
  </si>
  <si>
    <t>Stone cladding</t>
  </si>
  <si>
    <t>External paint</t>
  </si>
  <si>
    <t>External tile</t>
  </si>
  <si>
    <t>Internal non-structural wall</t>
  </si>
  <si>
    <t>RC wall</t>
  </si>
  <si>
    <t>100mm thick</t>
  </si>
  <si>
    <t>150mm thick</t>
  </si>
  <si>
    <t>Dry wall</t>
  </si>
  <si>
    <t>Basement slab and beam</t>
  </si>
  <si>
    <t>Reinforced screen wall</t>
  </si>
  <si>
    <t>basment area</t>
  </si>
  <si>
    <t>Wear slab</t>
  </si>
  <si>
    <t>Dewatering</t>
  </si>
  <si>
    <t>Outdoor swimming pool</t>
  </si>
  <si>
    <t>Single timber door</t>
  </si>
  <si>
    <t>Double timber door</t>
  </si>
  <si>
    <t>Single glass door</t>
  </si>
  <si>
    <t>Double glass door</t>
  </si>
  <si>
    <t>Transfer plate to tower</t>
  </si>
  <si>
    <t>External and Landscaping Works</t>
  </si>
  <si>
    <t>Underground drainge</t>
  </si>
  <si>
    <t>Utilities devision</t>
  </si>
  <si>
    <t>5-10%</t>
  </si>
  <si>
    <t>Skirting</t>
  </si>
  <si>
    <t>BEAM Plus</t>
  </si>
  <si>
    <t>In-situ RC wall</t>
  </si>
  <si>
    <t>Precast RC wall</t>
  </si>
  <si>
    <t>Carcase</t>
  </si>
  <si>
    <t>Roof finishes</t>
  </si>
  <si>
    <t>External wall finishes</t>
  </si>
  <si>
    <t>Floor finishes</t>
  </si>
  <si>
    <t>Ceiling finishes</t>
  </si>
  <si>
    <t>Internal wall finishes</t>
  </si>
  <si>
    <t>Décor, graphics and signage</t>
  </si>
  <si>
    <t>Door and shutter</t>
  </si>
  <si>
    <t>E&amp;M Services</t>
  </si>
  <si>
    <t>BWIC</t>
  </si>
  <si>
    <t xml:space="preserve">Sanitary fittings </t>
  </si>
  <si>
    <t>Kitchen cabinet</t>
  </si>
  <si>
    <t>set</t>
  </si>
  <si>
    <t>Kitchen appliance</t>
  </si>
  <si>
    <t>flat</t>
  </si>
  <si>
    <t>Electrical Installation</t>
  </si>
  <si>
    <t>MVAC Installation</t>
  </si>
  <si>
    <t>Fire Services Installation</t>
  </si>
  <si>
    <t>Plumbing and Drainage Installation</t>
  </si>
  <si>
    <t>Gas Installation</t>
  </si>
  <si>
    <t>Filtration system for swimming pool</t>
  </si>
  <si>
    <t>Bathroom cabinet</t>
  </si>
  <si>
    <t>1 bathroom 1 kitchen</t>
  </si>
  <si>
    <t>open kitchen</t>
  </si>
  <si>
    <t>enclosed kitchen</t>
  </si>
  <si>
    <t>Toilet cubicle</t>
  </si>
  <si>
    <t>Glass balustrade</t>
  </si>
  <si>
    <t>Planter wall</t>
  </si>
  <si>
    <t>Glass wall</t>
  </si>
  <si>
    <t>Architectural features</t>
  </si>
  <si>
    <t>Metal railing</t>
  </si>
  <si>
    <t>Balcony finishes</t>
  </si>
  <si>
    <t>Tile w screed</t>
  </si>
  <si>
    <t>Timber floor</t>
  </si>
  <si>
    <t>Vinyl / carpet</t>
  </si>
  <si>
    <t>1100mm high</t>
  </si>
  <si>
    <t>Open ceiling paint</t>
  </si>
  <si>
    <t>Stone w screed</t>
  </si>
  <si>
    <t>PC rate 600/m2</t>
  </si>
  <si>
    <t>PC rate 2000/m2</t>
  </si>
  <si>
    <t>Gypsum board ceiling w paint</t>
  </si>
  <si>
    <t>Baffle ceiling w paint</t>
  </si>
  <si>
    <t>Stone window cill</t>
  </si>
  <si>
    <t>Stone threshold</t>
  </si>
  <si>
    <t>Fixtures and fittings</t>
  </si>
  <si>
    <t>2.5x2.5m</t>
  </si>
  <si>
    <t>Aluminium ceiling panel</t>
  </si>
  <si>
    <t>Shower partition</t>
  </si>
  <si>
    <t>Typhoon proof aluminium ceiling</t>
  </si>
  <si>
    <t>Performance test</t>
  </si>
  <si>
    <t>Balcony bi-folding door</t>
  </si>
  <si>
    <t>1h frr</t>
  </si>
  <si>
    <t>residential area</t>
  </si>
  <si>
    <t>Concrete spalling repair (A&amp;A)</t>
  </si>
  <si>
    <t>Insultion</t>
  </si>
  <si>
    <t>PC rate 400/m2</t>
  </si>
  <si>
    <t>Channel</t>
  </si>
  <si>
    <t>depth incl. basement, wearing slab, pile cap</t>
  </si>
  <si>
    <t>Waterproofing to slab</t>
  </si>
  <si>
    <t>on top of basement bottom slab w sub-soil drainage</t>
  </si>
  <si>
    <t>Timber decking</t>
  </si>
  <si>
    <t>External lighting (façade &amp; landscape)</t>
  </si>
  <si>
    <t>Congested site</t>
  </si>
  <si>
    <t>Vertical green wall</t>
  </si>
  <si>
    <t>2.5m dia; 60m deep; no rock encountered</t>
  </si>
  <si>
    <t>1 no. for 100m2 CFA</t>
  </si>
  <si>
    <t>1 no. for 50m2 CFA</t>
  </si>
  <si>
    <t>219mm dia; 25m deep; no rock encountered</t>
  </si>
  <si>
    <t>2m thick; 300kg/m3</t>
  </si>
  <si>
    <t>general: 160-250kg/m3 
column: 300kg/m3
beam: 250kg/m2
slab/stair: 120kg/m3
wall: 200kg/m3</t>
  </si>
  <si>
    <t>PC rate 1200/m2</t>
  </si>
  <si>
    <t>PC rate 300/m2</t>
  </si>
  <si>
    <t>Wallpaper</t>
  </si>
  <si>
    <t>Laminate / veneer</t>
  </si>
  <si>
    <t>Glass</t>
  </si>
  <si>
    <t>PC rate 500/m2</t>
  </si>
  <si>
    <t>Raised floor system</t>
  </si>
  <si>
    <t>Lift and Escalator</t>
  </si>
  <si>
    <t>Lift for low rise</t>
  </si>
  <si>
    <t>Lift for high rise</t>
  </si>
  <si>
    <t>Escalator</t>
  </si>
  <si>
    <t>residential</t>
  </si>
  <si>
    <t>9M</t>
  </si>
  <si>
    <t>250m2 pool</t>
  </si>
  <si>
    <t>Building Maintenance Unit (BMU)</t>
  </si>
  <si>
    <t>tower</t>
  </si>
  <si>
    <t>1.2M</t>
  </si>
  <si>
    <t>consider MC attendance</t>
  </si>
  <si>
    <t>FRP coating to structural steel</t>
  </si>
  <si>
    <t>2.2M</t>
  </si>
  <si>
    <t>Design and Build</t>
  </si>
  <si>
    <t>2.5m2/m2 CFA</t>
  </si>
  <si>
    <t xml:space="preserve">0.55m3/m2 CFA </t>
  </si>
  <si>
    <t>include making good of adjoining building / affected area</t>
  </si>
  <si>
    <t>perimeter of site;
deduct length against adjoining building</t>
  </si>
  <si>
    <t>including shoring</t>
  </si>
  <si>
    <t>2.5m dia; 25m deep; no rock encountered</t>
  </si>
  <si>
    <t>Structting and shoring</t>
  </si>
  <si>
    <t>Lateral support</t>
  </si>
  <si>
    <t>63,000/m</t>
  </si>
  <si>
    <t>Excavation, disposal and backfill</t>
  </si>
  <si>
    <t>Element</t>
  </si>
  <si>
    <t>Reason</t>
  </si>
  <si>
    <t>Demolition &amp; Hoarding</t>
  </si>
  <si>
    <t>Foundation and Basement</t>
  </si>
  <si>
    <t>$/CFA</t>
  </si>
  <si>
    <t>↑</t>
  </si>
  <si>
    <t>↓</t>
  </si>
  <si>
    <t>Lift</t>
  </si>
  <si>
    <t>EL, MVAC, FS, PD</t>
  </si>
  <si>
    <t>Interior finishes</t>
  </si>
  <si>
    <t>refuge floor</t>
  </si>
  <si>
    <t>?</t>
  </si>
  <si>
    <t>efficiency of labour; vertical transportation; scaffolding</t>
  </si>
  <si>
    <t>reduce number of roof</t>
  </si>
  <si>
    <t>depend on external wall to floor ratio</t>
  </si>
  <si>
    <t>Internal wall</t>
  </si>
  <si>
    <t>difficulty of construction; glass thickness for wind load; depend on external wall to floor ratio</t>
  </si>
  <si>
    <t>Overall</t>
  </si>
  <si>
    <t>larger external area</t>
  </si>
  <si>
    <t>lift number; travel distance; faster speed for higher zone</t>
  </si>
  <si>
    <t>suspended concrete slabs to top and bottom; formwork; reinforcement</t>
  </si>
  <si>
    <t>external tile finishes</t>
  </si>
  <si>
    <t>internal plaster finishes; granite slab window sill and backing</t>
  </si>
  <si>
    <t>window panel</t>
  </si>
  <si>
    <t>pro-rata</t>
  </si>
  <si>
    <t>CFA / design</t>
  </si>
  <si>
    <t>↑?</t>
  </si>
  <si>
    <t>Office to serviced apartment (2004 Q1A)</t>
  </si>
  <si>
    <t>Add bay window (1999 Q1)</t>
  </si>
  <si>
    <t>add substantial amount of toilet;
change of internal finishes from office area with bare finishes to serviced apartment with full finishes:
IFO for common areas e.g. clubhouse;
BOH provision including areas for house keeping, laundry, ironing, kitchen, etc.</t>
  </si>
  <si>
    <t xml:space="preserve">EL: revise EL &amp; ELV system; revise electrical loading; security system; revise lighting and power system
MVAC: ventilation for toilet and pantry; revise cooling load &amp; chiller provision
FS: sprinkler and AFA provision
PD: add substantial amount of toilet; pipe size and arrangement; hot water </t>
  </si>
  <si>
    <t>lift number and allocation; addition of service lift</t>
  </si>
  <si>
    <t>town gas provision</t>
  </si>
  <si>
    <t>Increase floor height (2004 Q1B)</t>
  </si>
  <si>
    <t>Façade design</t>
  </si>
  <si>
    <t>fewer but bigger column -&gt; more but leaner column / wall; loading</t>
  </si>
  <si>
    <t>wall height</t>
  </si>
  <si>
    <t>window load, glass thickness; façade area</t>
  </si>
  <si>
    <t>façade area</t>
  </si>
  <si>
    <t>Add indoor swimming pool (2004 Q1B)</t>
  </si>
  <si>
    <t>increase floor height (see other part);
reduce guestroom for pool;
changing room, toilet, plant room;
acoustic provision</t>
  </si>
  <si>
    <t>IFO for design change</t>
  </si>
  <si>
    <t>pool equipment</t>
  </si>
  <si>
    <t>pool filtration plant; 
heated or cold water only</t>
  </si>
  <si>
    <t>underground drainage for water discharge</t>
  </si>
  <si>
    <t>PD: pipeworks; water tank size; PD for changing room and toilet
MVAC: increase ventilation for pool area and wet area
EL: lighting for indoor pool</t>
  </si>
  <si>
    <t>possible glazed enclosure</t>
  </si>
  <si>
    <t>Single block to two half height (2008 Q1.1.3)</t>
  </si>
  <si>
    <t>less external works</t>
  </si>
  <si>
    <t>more façade area</t>
  </si>
  <si>
    <t>independent sets of lift, lift shafts, lift machine rooms</t>
  </si>
  <si>
    <t>independent BMU</t>
  </si>
  <si>
    <t>independent roof</t>
  </si>
  <si>
    <t>independent transfer plate</t>
  </si>
  <si>
    <t>independent building services ductworks, main plant</t>
  </si>
  <si>
    <t>independent main entrance lobby</t>
  </si>
  <si>
    <t>refuge floor not required</t>
  </si>
  <si>
    <t>concurrent work - save time related prelim; more tower crane; more congested site area - relocation of site office and storage area</t>
  </si>
  <si>
    <t>Coaster in shopping mall (2005 Q4.B)</t>
  </si>
  <si>
    <t>permanent maintenance platform</t>
  </si>
  <si>
    <t>additional E&amp;M
EL: extra electricity power; special lighting and background music
FS: FS provision</t>
  </si>
  <si>
    <t>insurance premium for extensive installation at height; temporary high level erection platform; special hoisting facilities; special protection; testing and commissioning</t>
  </si>
  <si>
    <t>One block to two slender blocks (2012 D1Q1)</t>
  </si>
  <si>
    <t>increase CFA</t>
  </si>
  <si>
    <t>strengthen for slender - wind effect; greater dead load from new structure design; cluster of foundation and pile cap - increase formwork to concrete ratio; increase pile test number; basement change</t>
  </si>
  <si>
    <t>strengthen for slender - wind effect; increase ratio of structural wall for lift shaft; increase staircase</t>
  </si>
  <si>
    <t>increase external wall to floor ratio</t>
  </si>
  <si>
    <t>more channels and skirtings</t>
  </si>
  <si>
    <t>number of lift</t>
  </si>
  <si>
    <t>more lift lobbies; clubhouse</t>
  </si>
  <si>
    <t>less external area</t>
  </si>
  <si>
    <t>pro-rata; transportation for labour and plant; safety factor and management cost; scaffolding</t>
  </si>
  <si>
    <t>strengthen - load from pool; structure for design change</t>
  </si>
  <si>
    <t>strengthen - load</t>
  </si>
  <si>
    <t>strengthen - load and wind load, slenderness</t>
  </si>
  <si>
    <t>strengthen - load and wind load, slenderness; greater dead load from new structure design</t>
  </si>
  <si>
    <t>strengthen - load from pool; greater dead load from new structure design</t>
  </si>
  <si>
    <t>strengthen - load; greater dead load from new structure design</t>
  </si>
  <si>
    <t>refuge floor may be required</t>
  </si>
  <si>
    <t>travel distance; faster speed for higher zone</t>
  </si>
  <si>
    <t>vertical elements increase; design more complicated
MVAC: higher performance 
PD: larger pipe size &amp; powerful pump to support same flow rate; heavier duty valves
EL: more electrical loading requirement on main and sub-main distribution system; higher rating of transformer</t>
  </si>
  <si>
    <t>Slender L to whole block with larger footprint</t>
  </si>
  <si>
    <t>External and Landscape</t>
  </si>
  <si>
    <t>improve piling efficiency - larger diameter &amp; more choice; increase pile cap / footing footprint</t>
  </si>
  <si>
    <t>reduce facade ratio, more regular shape</t>
  </si>
  <si>
    <t xml:space="preserve">vertical elements increase; design more complicated
MVAC: cooling capacity for increased room volume; higher performance 
FS: addition of sprinkler provision, fire detection system 
PD: larger pipe size &amp; powerful pump to support same flow rate; heavier duty valves
EL: more electrical loading requirement on main and sub-main distribution system; higher rating of transformer
</t>
  </si>
  <si>
    <t>more equipment; E&amp;M for lift lobbies; water tank, pump room and lift machine room</t>
  </si>
  <si>
    <t>Super-high-rise and less tower no. (1999)</t>
  </si>
  <si>
    <t>emergency escape access and rescue facilities; safety net; storage space for shuttle coaster; plant room, control room; passenger loading and unloading bay; acoustic provision</t>
  </si>
  <si>
    <t>(increase volume, grade, steel ratio) strengthen - load, wind load, slenderness</t>
  </si>
  <si>
    <t>building efficiency increase; reduce service core ratio; reduce strength of structure - smaller volume ratio and steel ratio, less slender</t>
  </si>
  <si>
    <t>reduce external area</t>
  </si>
  <si>
    <t>reduced area for site storage, in-situ fabrication, logistics and site office - extra cost for Prelim</t>
  </si>
  <si>
    <t>strengthen - load; check with E</t>
  </si>
  <si>
    <t>strengthen - load, wind load, slenderness; greater dead load from new structure design; settlement control; less number of tower; check with E</t>
  </si>
  <si>
    <t>possible strengthening; check with E</t>
  </si>
  <si>
    <t>more curtain wall and window for natural light</t>
  </si>
  <si>
    <t>form opening for escalator at lift lobby floor; extra lift shaft</t>
  </si>
  <si>
    <t>extra block wall for office compartment; extra RC wall for corridor</t>
  </si>
  <si>
    <t>better external wall finish; less fininsh area for enlarged curtain wall area</t>
  </si>
  <si>
    <t>FF&amp;E for loose furniture, decoration, etc.; appliances - fridge, TV, cooking range</t>
  </si>
  <si>
    <t>underground drainage for addition of toilets; tourist bus lay-by are for loading and unloading</t>
  </si>
  <si>
    <t>gondola; more parking spaces</t>
  </si>
  <si>
    <t>better finish, external lighting, dropoff area, green roof</t>
  </si>
  <si>
    <t>signage; sanitary for toilet</t>
  </si>
  <si>
    <t>IFO for lift lobby and corridor; IFO for lift; more toilet on each floor</t>
  </si>
  <si>
    <t xml:space="preserve">built-in fixtures for pantry, storage cabinet, basin &amp; mirror cabinet; sanitary for toilets
</t>
  </si>
  <si>
    <t>built-in furniture for design change; sanitary for toilet</t>
  </si>
  <si>
    <t>PD: PD works for more toilets
EL: security system; ELV provision for office
MVAC: higher performance AC instead of mechnical ventilation
FS: sprinkler system, fire shutter</t>
  </si>
  <si>
    <t>travel speed</t>
  </si>
  <si>
    <t>Sub-division of units</t>
  </si>
  <si>
    <t>strenthen for load increase</t>
  </si>
  <si>
    <t>remain unchanged; some kitchen / toilet might not have window</t>
  </si>
  <si>
    <t>Floor: more finish to toilet and kitchen (tile); less finish to bedroom and living room (wood flooring); total floor finish area unchanged
Wall: more wall finish area</t>
  </si>
  <si>
    <t>kitchen appliance more quantity but lower quality</t>
  </si>
  <si>
    <t>more basin cabinet as bathroom number increase; more letter box; sanitary more quantity but lower quality</t>
  </si>
  <si>
    <t>more gas provision</t>
  </si>
  <si>
    <t>add substantial amount of internal partition and door; pipe duct &amp; plant room</t>
  </si>
  <si>
    <t>floor height; pipe duct &amp; plant room</t>
  </si>
  <si>
    <t>MVAC: more air-conditioning
EL: power distribution system; more lighting provision
PD: more pipeworks for toilet
FS: sprinkler for open kitchen</t>
  </si>
  <si>
    <t>door may not increase as small units are usually studio</t>
  </si>
  <si>
    <t>more partition to divide units</t>
  </si>
  <si>
    <t>lift shaft, staircase, plant room, kitchen</t>
  </si>
  <si>
    <t>bedroom, bathroom</t>
  </si>
  <si>
    <t>deduct slab thickness 150mm
100kg/m3</t>
  </si>
  <si>
    <t>Lift finishes</t>
  </si>
  <si>
    <t>Bulkhead and sides of beams</t>
  </si>
  <si>
    <t>Industrial</t>
  </si>
  <si>
    <t>Government</t>
  </si>
  <si>
    <t xml:space="preserve">basment area
</t>
  </si>
  <si>
    <t>Fence wall</t>
  </si>
  <si>
    <t>1.15-1.25     (1.15)</t>
  </si>
  <si>
    <t>1.2-1.3         (1.25)</t>
  </si>
  <si>
    <t>1.15-1.2       (1.2)</t>
  </si>
  <si>
    <t>1.3-1.4         (1.35)</t>
  </si>
  <si>
    <t>Industrial to office</t>
  </si>
  <si>
    <t>Renovate: Godown to office</t>
  </si>
  <si>
    <t>Sheet pile</t>
  </si>
  <si>
    <t>Included in ELS</t>
  </si>
  <si>
    <t>might include in breakdown</t>
  </si>
  <si>
    <t>Waterproofing to screen wall</t>
  </si>
  <si>
    <t>depth = excavation</t>
  </si>
  <si>
    <t xml:space="preserve">600kg/m2 on structting area </t>
  </si>
  <si>
    <t>depth = pipe pile</t>
  </si>
  <si>
    <t>roof = building footprint</t>
  </si>
  <si>
    <t>residential: 0.9-1m2/m2 CFA</t>
  </si>
  <si>
    <t>residential: 0.1 no./m2 CFA</t>
  </si>
  <si>
    <t>residential: 0.8m2/m2 CFA</t>
  </si>
  <si>
    <t>One floor for residential building over 25 storeys</t>
  </si>
  <si>
    <t>&lt;= 5% of GFA of residential portion</t>
  </si>
  <si>
    <t>Substructure</t>
  </si>
  <si>
    <t>Pipe pile</t>
  </si>
  <si>
    <t>Diaphragm wall</t>
  </si>
  <si>
    <t>Disphragm wall</t>
  </si>
  <si>
    <t>1m thick; 40m deep</t>
  </si>
  <si>
    <t>Cavity wall</t>
  </si>
  <si>
    <t>depth = sheet pile</t>
  </si>
  <si>
    <t>basement perimeter x basement depth</t>
  </si>
  <si>
    <t>footprint area of tower + assumed small cap for podium</t>
  </si>
  <si>
    <t>escalator pit in G/F and pit in 1&amp;2/F slab; structural strengthing</t>
  </si>
  <si>
    <t>smoke curtain or fire shutter to escalator voids</t>
  </si>
  <si>
    <t>floor, wall, ceiling finish to foryer</t>
  </si>
  <si>
    <t>Lift &amp; Escalator</t>
  </si>
  <si>
    <t>escalator</t>
  </si>
  <si>
    <t>lighting and power, air conditioning, fire sprinkler, public address, CCTV</t>
  </si>
  <si>
    <t>consider effect on existing substructure</t>
  </si>
  <si>
    <t>break up slab to form escalator void - smaller pit at G/F, bigger void at 1&amp;2/F (coring or saw cutting, provision of temporary structting; remove existing services and finishes</t>
  </si>
  <si>
    <t>parittion with door (consider high ceiling height, FRP)</t>
  </si>
  <si>
    <t>railing to escalator voids with curbs</t>
  </si>
  <si>
    <t>Add escalator and renovate foyer (2018 D1Q1)</t>
  </si>
  <si>
    <t>Add footbridge for 2 existing bld (2018 D1Q1)</t>
  </si>
  <si>
    <t>modification to existing building if any</t>
  </si>
  <si>
    <t>fire shutter; glass door to footbridge</t>
  </si>
  <si>
    <t>façade opening</t>
  </si>
  <si>
    <t xml:space="preserve">structure strengthing to existing building;
footbridge structure - prefab / in-situ, concrete / steel, column on street or not;
staircase </t>
  </si>
  <si>
    <t>special provision for façade of existing building</t>
  </si>
  <si>
    <t>roofed or not, green roof, finish to roof</t>
  </si>
  <si>
    <t>railing; gutter, surface channel</t>
  </si>
  <si>
    <t>special lighting and advertising sign</t>
  </si>
  <si>
    <t>MVAC and FS if fully closed
normal EL &amp; FS provision (depend on distance from main services in existing building)</t>
  </si>
  <si>
    <t>finishes to footbridge floors, walls, columns, ceilings and underside of the footbridge:
renovation of existing building connected foyer</t>
  </si>
  <si>
    <t>Contingency</t>
  </si>
  <si>
    <t>statutory approval for planning, bridge and traffic; traffic diversion; night work for hoisting</t>
  </si>
  <si>
    <t>Structure - concrete</t>
  </si>
  <si>
    <t>Structure - steel</t>
  </si>
  <si>
    <t>Metal decking outside core</t>
  </si>
  <si>
    <t>0.85 m2/m2 CFA</t>
  </si>
  <si>
    <t>Miscellaneous</t>
  </si>
  <si>
    <t>0.36 m3/m2 CFA; including core walls, column casing, topping on metal decking</t>
  </si>
  <si>
    <t>1.25 m2/m2 CFA</t>
  </si>
  <si>
    <t>160kg/m3</t>
  </si>
  <si>
    <t>suspended slab: 1500-200mm
structural wall: 200mm
column: beam, staircase</t>
  </si>
  <si>
    <t>120% higher than concrete</t>
  </si>
  <si>
    <t>slab 120mm thick;
wall same as concrete design;
beam replaced by steel;
column 80% of concrete design;</t>
  </si>
  <si>
    <t>thinner structural elements</t>
  </si>
  <si>
    <t>Steel structure indirect impact (2018 D1Q2b)</t>
  </si>
  <si>
    <t>lighter as overall building weight is lighter</t>
  </si>
  <si>
    <t>more non-structural wall</t>
  </si>
  <si>
    <t>more floor, wall, ceiling finishes area as structural delement is thinner</t>
  </si>
  <si>
    <t>hanger for architectural works and E&amp;M works with fireproof coating</t>
  </si>
  <si>
    <t>metal descking interface with beam / columns need careful design to void variation;
opening to steel member fixed before prefabrication</t>
  </si>
  <si>
    <t>early procurement to engage specialist and allow long lead time; early freezing of design; faster proframme but concrete core &amp; casing on critical path may drag the programme; special cranes</t>
  </si>
  <si>
    <t>m2</t>
    <phoneticPr fontId="3" type="noConversion"/>
  </si>
  <si>
    <t>consider waterproof concrete</t>
    <phoneticPr fontId="3" type="noConversion"/>
  </si>
  <si>
    <t>Waterproof tanking</t>
    <phoneticPr fontId="3" type="noConversion"/>
  </si>
  <si>
    <t>raft area = footprint area</t>
    <phoneticPr fontId="3" type="noConversion"/>
  </si>
  <si>
    <t>Add one  lift (2022 D1Q1b)</t>
  </si>
  <si>
    <t>loading on substructure</t>
  </si>
  <si>
    <t>cat ladder</t>
  </si>
  <si>
    <t>loading on structure
extended lift shaft walls and dividing walls
hoisting beam, separator beams if no dividing walls, lift pit, lift pit sides and bottom, excavation
roof slabs, machine bases</t>
  </si>
  <si>
    <t>wall finisehs to increased wall areas
lift machine room finishes
finishes at enlarged lift lobbies
omit finishes of ceiling and floor for omitted floor slab at enlarged lift shaft
lift IFO</t>
  </si>
  <si>
    <t>lift</t>
  </si>
  <si>
    <t xml:space="preserve">pit drain
electrical supply to lift and lift landing call panel
slight effect on fire services
</t>
  </si>
  <si>
    <t>V</t>
  </si>
  <si>
    <t>suject to number of boreholes and trial pits</t>
  </si>
  <si>
    <t>Raft footing</t>
  </si>
  <si>
    <t>500mm thick 45D
formwork: no formwork to bottom; 0.1m2/m2 raft area
rebar: 200kg/m3</t>
  </si>
  <si>
    <t>open cut with working space 0.25m; 500mm thick + 1m below ground level</t>
  </si>
  <si>
    <t>50mm thick</t>
  </si>
  <si>
    <t>1m2/m2 raft area if not available</t>
  </si>
  <si>
    <t>vapour barrier, hardcore, joints, openings for services, etc.</t>
  </si>
  <si>
    <t>steel ratio include connections</t>
  </si>
  <si>
    <t>sundries like water tanks, staircases, expansion jointe, etc.</t>
  </si>
  <si>
    <t>Corrugated metal roof</t>
  </si>
  <si>
    <t>incl. extra cost for pitched roof, projection, gutters, etc.</t>
  </si>
  <si>
    <t>Corrugated sheet wall panel system</t>
  </si>
  <si>
    <t>incl. allowance for windows of minimal area</t>
  </si>
  <si>
    <t>0.5-2M</t>
  </si>
  <si>
    <t>Driveway and conrete paving</t>
  </si>
  <si>
    <t>Stone pavement</t>
  </si>
  <si>
    <t>Major Rates Referemce</t>
    <phoneticPr fontId="3" type="noConversion"/>
  </si>
  <si>
    <t>CHS 273mm dia; 400mm c2c</t>
    <phoneticPr fontId="3" type="noConversion"/>
  </si>
  <si>
    <t>depth = 2 times of excavation</t>
    <phoneticPr fontId="3" type="noConversion"/>
  </si>
  <si>
    <t>190kg/m2</t>
    <phoneticPr fontId="3" type="noConversion"/>
  </si>
  <si>
    <t>Apartment, high rise, high end</t>
    <phoneticPr fontId="3" type="noConversion"/>
  </si>
  <si>
    <t>Cost/CFA</t>
    <phoneticPr fontId="3" type="noConversion"/>
  </si>
  <si>
    <t>VE Effect Case Study</t>
    <phoneticPr fontId="3" type="noConversion"/>
  </si>
  <si>
    <t>10-15%; consider temporary protection, working platform, traffic diversions, excavation permit</t>
    <phoneticPr fontId="3" type="noConversion"/>
  </si>
  <si>
    <t>Large flat to smaller flat</t>
    <phoneticPr fontId="3" type="noConversion"/>
  </si>
  <si>
    <t>higher internal wall to floor ratio</t>
    <phoneticPr fontId="3" type="noConversion"/>
  </si>
  <si>
    <t>more lift for more flat number</t>
    <phoneticPr fontId="3" type="noConversion"/>
  </si>
  <si>
    <t>more cabinets, sanitary for increased flat number</t>
    <phoneticPr fontId="3" type="noConversion"/>
  </si>
  <si>
    <t>EL, MVAC, FS, PD, Gas</t>
    <phoneticPr fontId="3" type="noConversion"/>
  </si>
  <si>
    <t>pro-rata</t>
    <phoneticPr fontId="3" type="noConversion"/>
  </si>
  <si>
    <t>more internal wall for smaller size flat and increase flat number</t>
    <phoneticPr fontId="3" type="noConversion"/>
  </si>
  <si>
    <t>more door for increased flat number</t>
    <phoneticPr fontId="3" type="noConversion"/>
  </si>
  <si>
    <t>more balcony area</t>
    <phoneticPr fontId="3" type="noConversion"/>
  </si>
  <si>
    <t>possible more window area</t>
    <phoneticPr fontId="3" type="noConversion"/>
  </si>
  <si>
    <t>loading increase</t>
    <phoneticPr fontId="3" type="noConversion"/>
  </si>
  <si>
    <t>3.5m thick; 400kg/m3</t>
    <phoneticPr fontId="3" type="noConversion"/>
  </si>
  <si>
    <t>more E&amp;M arrangement for increased flat number including power distribution, lighting and  power point, air conditioning equipment, and plumbing and drainage pipeworks, etc.</t>
    <phoneticPr fontId="3" type="noConversion"/>
  </si>
  <si>
    <t>assume underpinning not required</t>
  </si>
  <si>
    <t>assume strengthening not required</t>
  </si>
  <si>
    <t>demolition of façade, internal wall, IFO, E&amp;M</t>
  </si>
  <si>
    <t>new curtain wall</t>
  </si>
  <si>
    <t>new internal wall</t>
  </si>
  <si>
    <t>new door and shutter</t>
  </si>
  <si>
    <t>new external wall finishes</t>
  </si>
  <si>
    <t>IFO for lobby and tenant area</t>
  </si>
  <si>
    <t>new sanitary</t>
  </si>
  <si>
    <t>lift modernization or replacement</t>
  </si>
  <si>
    <t>EL upgrade main plant loading, provide light fittings to tenant areas
ELV add BMS, security, etc.
PD more toilets and water supply to pantry
FS system based on new layout
MVAC central A/C</t>
  </si>
  <si>
    <t>external lighting</t>
  </si>
  <si>
    <t>gondola</t>
  </si>
  <si>
    <t>223kg/m; 25m deep; no rock encountered</t>
  </si>
  <si>
    <t>Hospital</t>
  </si>
  <si>
    <t>60-120 m2/bed</t>
  </si>
  <si>
    <t>55-100 m2/room</t>
  </si>
  <si>
    <t>Auditorium</t>
  </si>
  <si>
    <t>1.5-2 m2/seat</t>
  </si>
  <si>
    <t>500mm thick; 250kg/m3</t>
  </si>
  <si>
    <t>Cavity block wall</t>
  </si>
  <si>
    <t>same as screen wall</t>
  </si>
  <si>
    <t>depth = pile cap + basement + wearing slab + pile cap + assume 1.5m to group level</t>
  </si>
  <si>
    <t>+30% for sides of pile cap if any
+ to basement top slab if larger than G/F slab</t>
  </si>
  <si>
    <t>500mm thick; 150kg/m3</t>
  </si>
  <si>
    <t>Two office floors to exhibition (2024 D1Q1)</t>
  </si>
  <si>
    <t>new building on vacant site</t>
  </si>
  <si>
    <t>new building with demolition of existing</t>
  </si>
  <si>
    <t>A&amp;A to existing building</t>
  </si>
  <si>
    <t>sky garden</t>
  </si>
  <si>
    <t>swimming pool</t>
  </si>
  <si>
    <t>residential portion</t>
  </si>
  <si>
    <t>clubhouse</t>
  </si>
  <si>
    <t>hotel / serviced apartment</t>
  </si>
  <si>
    <t>guestroom</t>
  </si>
  <si>
    <t>laundry room</t>
  </si>
  <si>
    <t>lobby</t>
  </si>
  <si>
    <t>shopping mall</t>
  </si>
  <si>
    <t>tenant area</t>
  </si>
  <si>
    <t>office</t>
  </si>
  <si>
    <t>acoustic for meeting room</t>
  </si>
  <si>
    <t>carpark</t>
  </si>
  <si>
    <t>school</t>
  </si>
  <si>
    <t>acoustic</t>
  </si>
  <si>
    <t>door access system, CCTV</t>
  </si>
  <si>
    <t>CCTV, audio system</t>
  </si>
  <si>
    <t>CCTV, telephone</t>
  </si>
  <si>
    <t>gas</t>
  </si>
  <si>
    <t>carpark system</t>
  </si>
  <si>
    <t>increase loading</t>
  </si>
  <si>
    <t>omit on level of floor slab and beam; retain lift shaft and staircase; add lift shaft and escalator voids; longer column and walling space; transfer structure; floor and slab strengthened, hoisting and hanging structure</t>
  </si>
  <si>
    <t>more glass wall
upgrade design of G/F façade
main entrance enlarged for more ppl flow</t>
  </si>
  <si>
    <t>more movable partition, fewer but heavier door, more expensive finishes, more expensive fixed or loose furniture;
upgrade entrance, lobbies, staircase and toilet; acoustic treatment; catwalk or steel platform for maintenance; additional signage; add kitchen and eating space, seating, access for special guest</t>
  </si>
  <si>
    <t>might add</t>
  </si>
  <si>
    <t>MVAC: higher cooling capacities, higher air exchange rate; acoustic requirement
EL: higher capacity and moveable power distribution; flexible lighting system with programmed control system and dimmer; audio-visual system; more advanced IT and communication infrastructure
PD; enhance for more toilet and kitchen</t>
  </si>
  <si>
    <t>access road, carpark, signagne for more ppl flow; capacotu of underground mains increase</t>
  </si>
  <si>
    <t>corresponding increase</t>
  </si>
  <si>
    <t>exhibition hall</t>
  </si>
  <si>
    <t>2024 D1Q2</t>
  </si>
  <si>
    <t>footbridge</t>
  </si>
  <si>
    <t>elderly centre</t>
  </si>
  <si>
    <t>hospital</t>
  </si>
  <si>
    <t>lift shaft</t>
  </si>
  <si>
    <t>basement</t>
  </si>
  <si>
    <t>foundation and els</t>
  </si>
  <si>
    <t>flat unit</t>
  </si>
  <si>
    <t>roof extension</t>
  </si>
  <si>
    <t>add / omit staircase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</si>
</sst>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8">
    <font>
      <sz val="11"/>
      <color theme="1"/>
      <name val="Calibri"/>
      <family val="2"/>
      <scheme val="minor"/>
    </font>
    <font>
      <sz val="11"/>
      <color theme="1"/>
      <name val="Calibri"/>
      <family val="2"/>
      <scheme val="minor"/>
    </font>
    <font>
      <sz val="14"/>
      <color theme="1"/>
      <name val="Calibri"/>
      <family val="2"/>
      <scheme val="minor"/>
    </font>
    <font>
      <sz val="9"/>
      <name val="Calibri"/>
      <family val="3"/>
      <charset val="134"/>
      <scheme val="minor"/>
    </font>
    <font>
      <b/>
      <sz val="14"/>
      <color theme="1"/>
      <name val="Calibri"/>
      <family val="3"/>
      <charset val="134"/>
      <scheme val="minor"/>
    </font>
    <font>
      <sz val="12"/>
      <color theme="1"/>
      <name val="Calibri"/>
      <family val="2"/>
      <scheme val="minor"/>
    </font>
    <font>
      <sz val="12"/>
      <color theme="1"/>
      <name val="Calibri"/>
      <family val="3"/>
      <charset val="134"/>
      <scheme val="minor"/>
    </font>
    <font>
      <b/>
      <sz val="16"/>
      <color theme="1"/>
      <name val="Calibri"/>
      <family val="3"/>
      <charset val="134"/>
      <scheme val="minor"/>
    </font>
  </fonts>
  <fills count="7">
    <fill>
      <patternFill patternType="none"/>
    </fill>
    <fill>
      <patternFill patternType="gray125"/>
    </fill>
    <fill>
      <patternFill patternType="solid">
        <fgColor theme="5" tint="0.39997558519241921"/>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s>
  <borders count="16">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0" fillId="0" borderId="0" xfId="0" applyAlignment="1">
      <alignment horizontal="left"/>
    </xf>
    <xf numFmtId="0" fontId="0" fillId="0" borderId="8" xfId="0" applyBorder="1" applyAlignment="1">
      <alignment vertical="center"/>
    </xf>
    <xf numFmtId="0" fontId="0" fillId="0" borderId="8" xfId="0" applyBorder="1" applyAlignment="1">
      <alignment horizontal="center" vertical="center"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8" xfId="0" applyBorder="1" applyAlignment="1">
      <alignment vertical="top"/>
    </xf>
    <xf numFmtId="0" fontId="2" fillId="0" borderId="8" xfId="0" applyFont="1" applyBorder="1" applyAlignment="1">
      <alignment vertical="center"/>
    </xf>
    <xf numFmtId="0" fontId="0" fillId="0" borderId="8" xfId="0" applyBorder="1" applyAlignment="1">
      <alignment horizontal="center" vertical="top" wrapText="1"/>
    </xf>
    <xf numFmtId="0" fontId="0" fillId="0" borderId="8" xfId="0" applyBorder="1" applyAlignment="1">
      <alignment vertical="top" wrapText="1"/>
    </xf>
    <xf numFmtId="9" fontId="0" fillId="0" borderId="8" xfId="0" applyNumberFormat="1" applyBorder="1" applyAlignment="1">
      <alignment horizontal="left" vertical="top" wrapText="1"/>
    </xf>
    <xf numFmtId="0" fontId="0" fillId="0" borderId="9" xfId="0" applyBorder="1" applyAlignment="1">
      <alignment vertical="top"/>
    </xf>
    <xf numFmtId="0" fontId="0" fillId="0" borderId="10" xfId="0" applyBorder="1" applyAlignment="1">
      <alignment vertical="top" wrapText="1"/>
    </xf>
    <xf numFmtId="0" fontId="0" fillId="0" borderId="10" xfId="0" applyBorder="1" applyAlignment="1">
      <alignment horizontal="left" vertical="top" wrapText="1"/>
    </xf>
    <xf numFmtId="0" fontId="4" fillId="0" borderId="0" xfId="0" applyFont="1"/>
    <xf numFmtId="0" fontId="5" fillId="3" borderId="1" xfId="0" applyFont="1" applyFill="1" applyBorder="1" applyAlignment="1">
      <alignment horizontal="left" vertical="top"/>
    </xf>
    <xf numFmtId="0" fontId="5" fillId="3" borderId="3" xfId="0" applyFont="1" applyFill="1" applyBorder="1" applyAlignment="1">
      <alignment horizontal="left" vertical="top"/>
    </xf>
    <xf numFmtId="0" fontId="5" fillId="3" borderId="6"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6" xfId="0" applyFont="1" applyFill="1" applyBorder="1" applyAlignment="1">
      <alignment horizontal="left" vertical="top"/>
    </xf>
    <xf numFmtId="164" fontId="6" fillId="3" borderId="6" xfId="1" applyNumberFormat="1" applyFont="1" applyFill="1" applyBorder="1" applyAlignment="1">
      <alignment horizontal="left" vertical="top"/>
    </xf>
    <xf numFmtId="164" fontId="6" fillId="3" borderId="6" xfId="1" applyNumberFormat="1" applyFont="1" applyFill="1" applyBorder="1" applyAlignment="1">
      <alignment horizontal="left" vertical="top" wrapText="1"/>
    </xf>
    <xf numFmtId="0" fontId="6" fillId="2" borderId="0" xfId="0" applyFont="1" applyFill="1" applyAlignment="1">
      <alignment horizontal="left" vertical="top"/>
    </xf>
    <xf numFmtId="0" fontId="6" fillId="2" borderId="5" xfId="0" applyFont="1" applyFill="1" applyBorder="1" applyAlignment="1">
      <alignment horizontal="left" vertical="top"/>
    </xf>
    <xf numFmtId="0" fontId="6" fillId="2" borderId="7"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7" xfId="0" applyFont="1" applyFill="1" applyBorder="1" applyAlignment="1">
      <alignment horizontal="left" vertical="top"/>
    </xf>
    <xf numFmtId="164" fontId="6" fillId="2" borderId="7" xfId="1" applyNumberFormat="1" applyFont="1" applyFill="1" applyBorder="1" applyAlignment="1">
      <alignment horizontal="right" vertical="top"/>
    </xf>
    <xf numFmtId="164" fontId="6" fillId="2" borderId="7" xfId="1" applyNumberFormat="1" applyFont="1" applyFill="1" applyBorder="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xf>
    <xf numFmtId="0" fontId="6" fillId="0" borderId="7" xfId="0" applyFont="1" applyBorder="1" applyAlignment="1">
      <alignment horizontal="left" vertical="top" wrapText="1"/>
    </xf>
    <xf numFmtId="0" fontId="6" fillId="0" borderId="4" xfId="0" applyFont="1" applyBorder="1" applyAlignment="1">
      <alignment horizontal="left" vertical="top" wrapText="1"/>
    </xf>
    <xf numFmtId="0" fontId="6" fillId="0" borderId="7" xfId="0" applyFont="1" applyBorder="1" applyAlignment="1">
      <alignment horizontal="left" vertical="top"/>
    </xf>
    <xf numFmtId="164" fontId="6" fillId="0" borderId="7" xfId="1" applyNumberFormat="1" applyFont="1" applyBorder="1" applyAlignment="1">
      <alignment horizontal="right" vertical="top"/>
    </xf>
    <xf numFmtId="164" fontId="6" fillId="0" borderId="7" xfId="1" applyNumberFormat="1" applyFont="1" applyBorder="1" applyAlignment="1">
      <alignment horizontal="left" vertical="top" wrapText="1"/>
    </xf>
    <xf numFmtId="164" fontId="6" fillId="0" borderId="7" xfId="1" applyNumberFormat="1" applyFont="1" applyBorder="1" applyAlignment="1">
      <alignment horizontal="left" vertical="top"/>
    </xf>
    <xf numFmtId="0" fontId="6" fillId="4" borderId="0" xfId="0" applyFont="1" applyFill="1" applyAlignment="1">
      <alignment horizontal="left" vertical="top"/>
    </xf>
    <xf numFmtId="0" fontId="6" fillId="4" borderId="5" xfId="0" applyFont="1" applyFill="1" applyBorder="1" applyAlignment="1">
      <alignment horizontal="left" vertical="top"/>
    </xf>
    <xf numFmtId="0" fontId="6" fillId="4" borderId="7"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4" borderId="7" xfId="0" applyFont="1" applyFill="1" applyBorder="1" applyAlignment="1">
      <alignment horizontal="left" vertical="top"/>
    </xf>
    <xf numFmtId="164" fontId="6" fillId="4" borderId="7" xfId="1" applyNumberFormat="1" applyFont="1" applyFill="1" applyBorder="1" applyAlignment="1">
      <alignment horizontal="right" vertical="top"/>
    </xf>
    <xf numFmtId="164" fontId="6" fillId="4" borderId="7" xfId="1" applyNumberFormat="1" applyFont="1" applyFill="1" applyBorder="1" applyAlignment="1">
      <alignment horizontal="left" vertical="top"/>
    </xf>
    <xf numFmtId="164" fontId="6" fillId="0" borderId="7" xfId="1" applyNumberFormat="1" applyFont="1" applyFill="1" applyBorder="1" applyAlignment="1">
      <alignment horizontal="right" vertical="top"/>
    </xf>
    <xf numFmtId="9" fontId="6" fillId="0" borderId="7" xfId="2" applyFont="1" applyBorder="1" applyAlignment="1">
      <alignment horizontal="right" vertical="top"/>
    </xf>
    <xf numFmtId="164" fontId="6" fillId="0" borderId="7" xfId="1" quotePrefix="1" applyNumberFormat="1" applyFont="1" applyBorder="1" applyAlignment="1">
      <alignment horizontal="left" vertical="top"/>
    </xf>
    <xf numFmtId="164" fontId="6" fillId="0" borderId="7" xfId="1" quotePrefix="1" applyNumberFormat="1" applyFont="1" applyBorder="1" applyAlignment="1">
      <alignment horizontal="right" vertical="top"/>
    </xf>
    <xf numFmtId="0" fontId="6" fillId="0" borderId="4" xfId="0" quotePrefix="1" applyFont="1" applyBorder="1" applyAlignment="1">
      <alignment horizontal="left" vertical="top" wrapText="1"/>
    </xf>
    <xf numFmtId="0" fontId="6" fillId="5" borderId="0" xfId="0" applyFont="1" applyFill="1" applyAlignment="1">
      <alignment horizontal="left" vertical="top"/>
    </xf>
    <xf numFmtId="0" fontId="6" fillId="5" borderId="5" xfId="0" applyFont="1" applyFill="1" applyBorder="1" applyAlignment="1">
      <alignment horizontal="left" vertical="top"/>
    </xf>
    <xf numFmtId="0" fontId="6" fillId="5" borderId="7"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5" borderId="7" xfId="0" applyFont="1" applyFill="1" applyBorder="1" applyAlignment="1">
      <alignment horizontal="left" vertical="top"/>
    </xf>
    <xf numFmtId="164" fontId="6" fillId="5" borderId="7" xfId="1" applyNumberFormat="1" applyFont="1" applyFill="1" applyBorder="1" applyAlignment="1">
      <alignment horizontal="right" vertical="top"/>
    </xf>
    <xf numFmtId="164" fontId="6" fillId="5" borderId="7" xfId="1" applyNumberFormat="1" applyFont="1" applyFill="1" applyBorder="1" applyAlignment="1">
      <alignment horizontal="left" vertical="top"/>
    </xf>
    <xf numFmtId="0" fontId="6" fillId="0" borderId="7" xfId="0" quotePrefix="1" applyFont="1" applyBorder="1" applyAlignment="1">
      <alignment horizontal="left" vertical="top"/>
    </xf>
    <xf numFmtId="9" fontId="6" fillId="0" borderId="7" xfId="2" applyFont="1" applyFill="1" applyBorder="1" applyAlignment="1">
      <alignment horizontal="right" vertical="top"/>
    </xf>
    <xf numFmtId="9" fontId="6" fillId="2" borderId="7" xfId="2" applyFont="1" applyFill="1" applyBorder="1" applyAlignment="1">
      <alignment horizontal="right" vertical="top"/>
    </xf>
    <xf numFmtId="164" fontId="6" fillId="6" borderId="7" xfId="1" applyNumberFormat="1" applyFont="1" applyFill="1" applyBorder="1" applyAlignment="1">
      <alignment horizontal="left" vertical="top"/>
    </xf>
    <xf numFmtId="0" fontId="0" fillId="0" borderId="9" xfId="0" applyBorder="1" applyAlignment="1">
      <alignment horizontal="center" vertical="top" wrapText="1"/>
    </xf>
    <xf numFmtId="0" fontId="0" fillId="0" borderId="10" xfId="0" applyBorder="1" applyAlignment="1">
      <alignment vertical="top"/>
    </xf>
    <xf numFmtId="0" fontId="0" fillId="0" borderId="13" xfId="0" applyBorder="1" applyAlignment="1">
      <alignment horizontal="left" vertical="top" wrapText="1"/>
    </xf>
    <xf numFmtId="0" fontId="0" fillId="0" borderId="13" xfId="0" applyBorder="1" applyAlignment="1">
      <alignment horizontal="center" vertical="top" wrapText="1"/>
    </xf>
    <xf numFmtId="0" fontId="7" fillId="0" borderId="12" xfId="0" applyFont="1" applyBorder="1" applyAlignment="1">
      <alignment horizontal="center" vertical="top"/>
    </xf>
    <xf numFmtId="0" fontId="2" fillId="0" borderId="11"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0" fillId="0" borderId="9" xfId="0" applyBorder="1" applyAlignment="1">
      <alignment horizontal="left" vertical="top"/>
    </xf>
    <xf numFmtId="0" fontId="0" fillId="0" borderId="10" xfId="0"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wrapText="1"/>
    </xf>
    <xf numFmtId="0" fontId="7" fillId="0" borderId="9" xfId="0" applyFont="1" applyBorder="1" applyAlignment="1">
      <alignment vertical="top"/>
    </xf>
    <xf numFmtId="0" fontId="7" fillId="0" borderId="13" xfId="0" applyFont="1" applyBorder="1" applyAlignment="1">
      <alignmen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center" vertical="center"/>
    </xf>
    <xf numFmtId="0" fontId="2" fillId="0" borderId="8" xfId="0" applyFont="1" applyBorder="1" applyAlignment="1">
      <alignment horizontal="center" vertical="center"/>
    </xf>
    <xf numFmtId="0" fontId="2" fillId="0" borderId="11" xfId="0" applyFont="1" applyFill="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66675</xdr:colOff>
      <xdr:row>121</xdr:row>
      <xdr:rowOff>66676</xdr:rowOff>
    </xdr:from>
    <xdr:to>
      <xdr:col>7</xdr:col>
      <xdr:colOff>1958340</xdr:colOff>
      <xdr:row>125</xdr:row>
      <xdr:rowOff>83820</xdr:rowOff>
    </xdr:to>
    <xdr:sp macro="" textlink="">
      <xdr:nvSpPr>
        <xdr:cNvPr id="2" name="TextBox 1">
          <a:extLst>
            <a:ext uri="{FF2B5EF4-FFF2-40B4-BE49-F238E27FC236}">
              <a16:creationId xmlns:a16="http://schemas.microsoft.com/office/drawing/2014/main" id="{6FCEF1F2-DCCC-D615-B48D-929E899C58E8}"/>
            </a:ext>
          </a:extLst>
        </xdr:cNvPr>
        <xdr:cNvSpPr txBox="1"/>
      </xdr:nvSpPr>
      <xdr:spPr>
        <a:xfrm>
          <a:off x="5164455" y="41268016"/>
          <a:ext cx="1891665" cy="1175384"/>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HK" sz="1200"/>
            <a:t>internal wall : floor ratio =</a:t>
          </a:r>
        </a:p>
        <a:p>
          <a:r>
            <a:rPr lang="en-HK" sz="1200"/>
            <a:t>residential 1m2/m2</a:t>
          </a:r>
        </a:p>
        <a:p>
          <a:r>
            <a:rPr lang="en-HK" sz="1200"/>
            <a:t>office 0.5m2/m2</a:t>
          </a:r>
        </a:p>
        <a:p>
          <a:r>
            <a:rPr lang="en-HK" sz="1200"/>
            <a:t>hotel 1.5m2/m2</a:t>
          </a:r>
        </a:p>
      </xdr:txBody>
    </xdr:sp>
    <xdr:clientData/>
  </xdr:twoCellAnchor>
  <xdr:twoCellAnchor>
    <xdr:from>
      <xdr:col>7</xdr:col>
      <xdr:colOff>66675</xdr:colOff>
      <xdr:row>70</xdr:row>
      <xdr:rowOff>95250</xdr:rowOff>
    </xdr:from>
    <xdr:to>
      <xdr:col>7</xdr:col>
      <xdr:colOff>1752600</xdr:colOff>
      <xdr:row>76</xdr:row>
      <xdr:rowOff>106680</xdr:rowOff>
    </xdr:to>
    <xdr:sp macro="" textlink="">
      <xdr:nvSpPr>
        <xdr:cNvPr id="3" name="TextBox 2">
          <a:extLst>
            <a:ext uri="{FF2B5EF4-FFF2-40B4-BE49-F238E27FC236}">
              <a16:creationId xmlns:a16="http://schemas.microsoft.com/office/drawing/2014/main" id="{121369DB-0403-4EB2-833E-C60B91BFBE4B}"/>
            </a:ext>
          </a:extLst>
        </xdr:cNvPr>
        <xdr:cNvSpPr txBox="1"/>
      </xdr:nvSpPr>
      <xdr:spPr>
        <a:xfrm>
          <a:off x="5164455" y="26071830"/>
          <a:ext cx="1685925" cy="174879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HK" sz="1200"/>
            <a:t>facade ratio =</a:t>
          </a:r>
        </a:p>
        <a:p>
          <a:r>
            <a:rPr lang="en-HK" sz="1200"/>
            <a:t>Residential 1.2m2/m2</a:t>
          </a:r>
        </a:p>
        <a:p>
          <a:r>
            <a:rPr lang="en-HK" sz="1200"/>
            <a:t>office / hotel 0.4m2/m2</a:t>
          </a:r>
        </a:p>
        <a:p>
          <a:r>
            <a:rPr lang="en-HK" sz="1200"/>
            <a:t>industrial 0.4m2/m2</a:t>
          </a:r>
        </a:p>
        <a:p>
          <a:endParaRPr lang="en-HK" sz="1200"/>
        </a:p>
        <a:p>
          <a:r>
            <a:rPr lang="en-HK" sz="1200"/>
            <a:t>window/curtain wall: external wall finish = </a:t>
          </a:r>
        </a:p>
        <a:p>
          <a:r>
            <a:rPr lang="en-HK" sz="1200"/>
            <a:t>20% / 80%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view="pageBreakPreview" topLeftCell="A19" zoomScale="115" zoomScaleNormal="100" zoomScaleSheetLayoutView="115" workbookViewId="0">
      <selection activeCell="B33" sqref="A33:XFD33"/>
    </sheetView>
  </sheetViews>
  <sheetFormatPr defaultRowHeight="21.6" customHeight="1"/>
  <cols>
    <col min="1" max="1" width="6.28515625" customWidth="1"/>
    <col min="2" max="2" width="23" customWidth="1"/>
    <col min="3" max="3" width="45" style="1" customWidth="1"/>
    <col min="11" max="11" width="10.42578125" customWidth="1"/>
    <col min="12" max="12" width="29.5703125" customWidth="1"/>
  </cols>
  <sheetData>
    <row r="1" spans="1:3" ht="21.6" customHeight="1">
      <c r="A1" s="14" t="s">
        <v>18</v>
      </c>
    </row>
    <row r="3" spans="1:3" ht="21.6" customHeight="1">
      <c r="A3" t="s">
        <v>17</v>
      </c>
    </row>
    <row r="4" spans="1:3" ht="21.6" customHeight="1">
      <c r="B4" t="s">
        <v>4</v>
      </c>
      <c r="C4" s="1" t="s">
        <v>3</v>
      </c>
    </row>
    <row r="5" spans="1:3" ht="21.6" customHeight="1">
      <c r="B5" t="s">
        <v>6</v>
      </c>
      <c r="C5" s="1" t="s">
        <v>5</v>
      </c>
    </row>
    <row r="7" spans="1:3" ht="21.6" customHeight="1">
      <c r="A7" t="s">
        <v>11</v>
      </c>
    </row>
    <row r="8" spans="1:3" ht="21.6" customHeight="1">
      <c r="B8" t="s">
        <v>12</v>
      </c>
      <c r="C8" s="1" t="s">
        <v>358</v>
      </c>
    </row>
    <row r="9" spans="1:3" ht="21.6" customHeight="1">
      <c r="B9" t="s">
        <v>13</v>
      </c>
      <c r="C9" s="1" t="s">
        <v>359</v>
      </c>
    </row>
    <row r="10" spans="1:3" ht="21.6" customHeight="1">
      <c r="B10" t="s">
        <v>20</v>
      </c>
      <c r="C10" s="1" t="s">
        <v>360</v>
      </c>
    </row>
    <row r="11" spans="1:3" ht="21.6" customHeight="1">
      <c r="B11" t="s">
        <v>8</v>
      </c>
      <c r="C11" s="1" t="s">
        <v>361</v>
      </c>
    </row>
    <row r="12" spans="1:3" ht="21.6" customHeight="1">
      <c r="B12" t="s">
        <v>354</v>
      </c>
      <c r="C12" s="1" t="s">
        <v>360</v>
      </c>
    </row>
    <row r="13" spans="1:3" ht="21.6" customHeight="1">
      <c r="B13" t="s">
        <v>355</v>
      </c>
      <c r="C13" s="1" t="s">
        <v>19</v>
      </c>
    </row>
    <row r="14" spans="1:3" ht="21.6" customHeight="1">
      <c r="B14" t="s">
        <v>0</v>
      </c>
      <c r="C14" s="1">
        <v>1.03</v>
      </c>
    </row>
    <row r="16" spans="1:3" ht="21.6" customHeight="1">
      <c r="A16" t="s">
        <v>1</v>
      </c>
    </row>
    <row r="17" spans="1:3" ht="21.6" customHeight="1">
      <c r="B17" t="s">
        <v>15</v>
      </c>
      <c r="C17" s="1">
        <v>3.28</v>
      </c>
    </row>
    <row r="18" spans="1:3" ht="21.6" customHeight="1">
      <c r="B18" t="s">
        <v>14</v>
      </c>
      <c r="C18" s="1">
        <v>10.76</v>
      </c>
    </row>
    <row r="19" spans="1:3" ht="21.6" customHeight="1">
      <c r="B19" t="s">
        <v>63</v>
      </c>
      <c r="C19" s="1" t="s">
        <v>64</v>
      </c>
    </row>
    <row r="21" spans="1:3" ht="21.6" customHeight="1">
      <c r="A21" t="s">
        <v>2</v>
      </c>
    </row>
    <row r="22" spans="1:3" ht="21.6" customHeight="1">
      <c r="B22" t="s">
        <v>7</v>
      </c>
      <c r="C22" s="1" t="s">
        <v>21</v>
      </c>
    </row>
    <row r="23" spans="1:3" ht="21.6" customHeight="1">
      <c r="B23" t="s">
        <v>22</v>
      </c>
      <c r="C23" s="1" t="s">
        <v>25</v>
      </c>
    </row>
    <row r="24" spans="1:3" ht="21.6" customHeight="1">
      <c r="B24" t="s">
        <v>23</v>
      </c>
      <c r="C24" s="1" t="s">
        <v>24</v>
      </c>
    </row>
    <row r="25" spans="1:3" ht="21.6" customHeight="1">
      <c r="B25" t="s">
        <v>26</v>
      </c>
      <c r="C25" s="1" t="s">
        <v>27</v>
      </c>
    </row>
    <row r="26" spans="1:3" ht="21.6" customHeight="1">
      <c r="B26" t="s">
        <v>28</v>
      </c>
      <c r="C26" s="1" t="s">
        <v>376</v>
      </c>
    </row>
    <row r="27" spans="1:3" ht="21.6" customHeight="1">
      <c r="B27" t="s">
        <v>0</v>
      </c>
      <c r="C27" s="1" t="s">
        <v>375</v>
      </c>
    </row>
    <row r="28" spans="1:3" ht="21.6" customHeight="1">
      <c r="B28" t="s">
        <v>8</v>
      </c>
      <c r="C28" s="1" t="s">
        <v>16</v>
      </c>
    </row>
    <row r="29" spans="1:3" ht="21.6" customHeight="1">
      <c r="B29" t="s">
        <v>8</v>
      </c>
      <c r="C29" s="1" t="s">
        <v>494</v>
      </c>
    </row>
    <row r="30" spans="1:3" ht="21.6" customHeight="1">
      <c r="B30" t="s">
        <v>9</v>
      </c>
      <c r="C30" s="1" t="s">
        <v>10</v>
      </c>
    </row>
    <row r="31" spans="1:3" ht="21.6" customHeight="1">
      <c r="B31" t="s">
        <v>492</v>
      </c>
      <c r="C31" s="1" t="s">
        <v>493</v>
      </c>
    </row>
    <row r="32" spans="1:3" ht="21.6" customHeight="1">
      <c r="B32" t="s">
        <v>495</v>
      </c>
      <c r="C32" s="1" t="s">
        <v>496</v>
      </c>
    </row>
  </sheetData>
  <phoneticPr fontId="3" type="noConversion"/>
  <pageMargins left="0.7" right="0.7" top="0.75" bottom="0.75" header="0.3" footer="0.3"/>
  <pageSetup paperSize="1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11868-5B26-47EA-ACF7-AB4A9728A601}">
  <sheetPr>
    <pageSetUpPr fitToPage="1"/>
  </sheetPr>
  <dimension ref="A1:M187"/>
  <sheetViews>
    <sheetView view="pageBreakPreview" zoomScale="115" zoomScaleNormal="115" zoomScaleSheetLayoutView="115" workbookViewId="0">
      <pane ySplit="2" topLeftCell="A3" activePane="bottomLeft" state="frozen"/>
      <selection activeCell="C11" sqref="C11"/>
      <selection pane="bottomLeft" sqref="A1:XFD1048576"/>
    </sheetView>
  </sheetViews>
  <sheetFormatPr defaultColWidth="9.28515625" defaultRowHeight="23.25" customHeight="1"/>
  <cols>
    <col min="1" max="5" width="4.42578125" style="29" customWidth="1"/>
    <col min="6" max="6" width="22.42578125" style="30" customWidth="1"/>
    <col min="7" max="7" width="29.7109375" style="31" customWidth="1"/>
    <col min="8" max="8" width="31.7109375" style="32" customWidth="1"/>
    <col min="9" max="9" width="7.28515625" style="33" customWidth="1"/>
    <col min="10" max="10" width="12.42578125" style="34" customWidth="1"/>
    <col min="11" max="11" width="10.42578125" style="36" customWidth="1"/>
    <col min="12" max="12" width="29.5703125" style="33" customWidth="1"/>
    <col min="13" max="14" width="9.28515625" style="29"/>
    <col min="15" max="15" width="10" style="29" bestFit="1" customWidth="1"/>
    <col min="16" max="16384" width="9.28515625" style="29"/>
  </cols>
  <sheetData>
    <row r="1" spans="1:13" ht="23.25" customHeight="1">
      <c r="A1" s="64" t="s">
        <v>457</v>
      </c>
      <c r="B1" s="64"/>
      <c r="C1" s="64"/>
      <c r="D1" s="64"/>
      <c r="E1" s="64"/>
      <c r="F1" s="64"/>
      <c r="G1" s="64"/>
      <c r="H1" s="64"/>
      <c r="I1" s="64"/>
      <c r="J1" s="64"/>
      <c r="K1" s="64"/>
      <c r="L1" s="64"/>
      <c r="M1" s="64"/>
    </row>
    <row r="2" spans="1:13" s="15" customFormat="1" ht="24" customHeight="1">
      <c r="F2" s="16"/>
      <c r="G2" s="17" t="s">
        <v>44</v>
      </c>
      <c r="H2" s="18" t="s">
        <v>39</v>
      </c>
      <c r="I2" s="19" t="s">
        <v>1</v>
      </c>
      <c r="J2" s="20" t="s">
        <v>40</v>
      </c>
      <c r="K2" s="21" t="s">
        <v>462</v>
      </c>
      <c r="L2" s="19" t="s">
        <v>56</v>
      </c>
    </row>
    <row r="3" spans="1:13" s="22" customFormat="1" ht="23.25" customHeight="1">
      <c r="A3" s="22" t="s">
        <v>29</v>
      </c>
      <c r="F3" s="23"/>
      <c r="G3" s="24"/>
      <c r="H3" s="25"/>
      <c r="I3" s="26"/>
      <c r="J3" s="27"/>
      <c r="K3" s="28">
        <v>50</v>
      </c>
      <c r="L3" s="26"/>
    </row>
    <row r="4" spans="1:13" ht="31.5">
      <c r="B4" s="29" t="s">
        <v>65</v>
      </c>
      <c r="K4" s="35"/>
      <c r="L4" s="31" t="s">
        <v>441</v>
      </c>
    </row>
    <row r="5" spans="1:13" s="22" customFormat="1" ht="23.25" customHeight="1">
      <c r="A5" s="22" t="s">
        <v>38</v>
      </c>
      <c r="F5" s="23"/>
      <c r="G5" s="24"/>
      <c r="H5" s="25"/>
      <c r="I5" s="26"/>
      <c r="J5" s="27"/>
      <c r="K5" s="28">
        <v>100</v>
      </c>
      <c r="L5" s="26"/>
    </row>
    <row r="6" spans="1:13" ht="23.25" customHeight="1">
      <c r="B6" s="29" t="s">
        <v>30</v>
      </c>
      <c r="H6" s="32" t="s">
        <v>48</v>
      </c>
      <c r="I6" s="33" t="s">
        <v>42</v>
      </c>
      <c r="J6" s="34">
        <v>1000</v>
      </c>
      <c r="L6" s="33" t="s">
        <v>221</v>
      </c>
    </row>
    <row r="7" spans="1:13" ht="23.25" customHeight="1">
      <c r="B7" s="29" t="s">
        <v>68</v>
      </c>
      <c r="H7" s="32" t="s">
        <v>43</v>
      </c>
      <c r="I7" s="33" t="s">
        <v>42</v>
      </c>
      <c r="J7" s="34">
        <v>200</v>
      </c>
    </row>
    <row r="8" spans="1:13" ht="47.25">
      <c r="B8" s="29" t="s">
        <v>31</v>
      </c>
      <c r="G8" s="31" t="s">
        <v>45</v>
      </c>
      <c r="H8" s="32" t="s">
        <v>220</v>
      </c>
      <c r="I8" s="33" t="s">
        <v>41</v>
      </c>
      <c r="J8" s="34">
        <v>8000</v>
      </c>
      <c r="L8" s="31" t="s">
        <v>219</v>
      </c>
    </row>
    <row r="9" spans="1:13" ht="23.25" customHeight="1">
      <c r="B9" s="29" t="s">
        <v>46</v>
      </c>
      <c r="I9" s="33" t="s">
        <v>41</v>
      </c>
      <c r="J9" s="34">
        <v>20000</v>
      </c>
    </row>
    <row r="10" spans="1:13" s="22" customFormat="1" ht="15.75">
      <c r="A10" s="22" t="s">
        <v>230</v>
      </c>
      <c r="F10" s="23"/>
      <c r="G10" s="24" t="s">
        <v>430</v>
      </c>
      <c r="H10" s="25"/>
      <c r="I10" s="26"/>
      <c r="J10" s="27"/>
      <c r="K10" s="28">
        <v>4000</v>
      </c>
      <c r="L10" s="26"/>
    </row>
    <row r="11" spans="1:13" s="37" customFormat="1" ht="23.25" customHeight="1">
      <c r="B11" s="37" t="s">
        <v>59</v>
      </c>
      <c r="F11" s="38"/>
      <c r="G11" s="39"/>
      <c r="H11" s="40"/>
      <c r="I11" s="41"/>
      <c r="J11" s="42"/>
      <c r="K11" s="43"/>
      <c r="L11" s="41"/>
    </row>
    <row r="12" spans="1:13" ht="23.25" customHeight="1">
      <c r="C12" s="29" t="s">
        <v>226</v>
      </c>
      <c r="I12" s="33" t="s">
        <v>57</v>
      </c>
      <c r="J12" s="44">
        <v>500</v>
      </c>
    </row>
    <row r="13" spans="1:13" ht="23.25" customHeight="1">
      <c r="C13" s="29" t="s">
        <v>60</v>
      </c>
      <c r="H13" s="32" t="s">
        <v>43</v>
      </c>
      <c r="I13" s="33" t="s">
        <v>42</v>
      </c>
      <c r="J13" s="44">
        <v>200</v>
      </c>
    </row>
    <row r="14" spans="1:13" ht="24" customHeight="1">
      <c r="C14" s="29" t="s">
        <v>224</v>
      </c>
      <c r="J14" s="44"/>
    </row>
    <row r="15" spans="1:13" ht="27" customHeight="1">
      <c r="D15" s="29" t="s">
        <v>378</v>
      </c>
      <c r="J15" s="44"/>
    </row>
    <row r="16" spans="1:13" ht="22.5" customHeight="1">
      <c r="E16" s="29" t="s">
        <v>378</v>
      </c>
      <c r="G16" s="31" t="s">
        <v>458</v>
      </c>
      <c r="H16" s="32" t="s">
        <v>459</v>
      </c>
      <c r="I16" s="33" t="s">
        <v>41</v>
      </c>
      <c r="J16" s="44">
        <v>3000</v>
      </c>
    </row>
    <row r="17" spans="2:12" ht="23.25" customHeight="1">
      <c r="G17" s="31" t="s">
        <v>76</v>
      </c>
      <c r="I17" s="33" t="s">
        <v>41</v>
      </c>
      <c r="J17" s="44">
        <v>10500</v>
      </c>
    </row>
    <row r="18" spans="2:12" ht="23.25" customHeight="1">
      <c r="E18" s="29" t="s">
        <v>61</v>
      </c>
      <c r="G18" s="31" t="s">
        <v>67</v>
      </c>
      <c r="H18" s="32" t="s">
        <v>368</v>
      </c>
      <c r="I18" s="33" t="s">
        <v>42</v>
      </c>
      <c r="J18" s="44">
        <v>2500</v>
      </c>
    </row>
    <row r="19" spans="2:12" ht="23.25" customHeight="1">
      <c r="E19" s="29" t="s">
        <v>62</v>
      </c>
      <c r="G19" s="31" t="s">
        <v>75</v>
      </c>
      <c r="H19" s="32" t="s">
        <v>370</v>
      </c>
      <c r="I19" s="33" t="s">
        <v>42</v>
      </c>
      <c r="J19" s="44">
        <v>2500</v>
      </c>
    </row>
    <row r="20" spans="2:12" ht="26.25" customHeight="1">
      <c r="D20" s="29" t="s">
        <v>364</v>
      </c>
      <c r="J20" s="44"/>
    </row>
    <row r="21" spans="2:12" ht="24" customHeight="1">
      <c r="E21" s="29" t="s">
        <v>364</v>
      </c>
      <c r="G21" s="31" t="s">
        <v>460</v>
      </c>
      <c r="H21" s="32" t="s">
        <v>459</v>
      </c>
      <c r="I21" s="33" t="s">
        <v>66</v>
      </c>
      <c r="J21" s="44">
        <v>20</v>
      </c>
    </row>
    <row r="22" spans="2:12" ht="28.5" customHeight="1">
      <c r="E22" s="29" t="s">
        <v>62</v>
      </c>
      <c r="G22" s="31" t="s">
        <v>75</v>
      </c>
      <c r="H22" s="32" t="s">
        <v>383</v>
      </c>
      <c r="I22" s="33" t="s">
        <v>42</v>
      </c>
      <c r="J22" s="44">
        <v>2500</v>
      </c>
    </row>
    <row r="23" spans="2:12" ht="23.25" customHeight="1">
      <c r="D23" s="29" t="s">
        <v>379</v>
      </c>
      <c r="J23" s="44"/>
    </row>
    <row r="24" spans="2:12" ht="23.25" customHeight="1">
      <c r="E24" s="29" t="s">
        <v>380</v>
      </c>
      <c r="G24" s="31" t="s">
        <v>381</v>
      </c>
      <c r="I24" s="33" t="s">
        <v>57</v>
      </c>
      <c r="J24" s="44">
        <v>8000</v>
      </c>
    </row>
    <row r="25" spans="2:12" ht="31.5">
      <c r="E25" s="29" t="s">
        <v>382</v>
      </c>
      <c r="G25" s="31" t="s">
        <v>105</v>
      </c>
      <c r="H25" s="32" t="s">
        <v>384</v>
      </c>
      <c r="I25" s="33" t="s">
        <v>42</v>
      </c>
      <c r="J25" s="44">
        <v>500</v>
      </c>
    </row>
    <row r="26" spans="2:12" ht="35.25" customHeight="1">
      <c r="C26" s="29" t="s">
        <v>223</v>
      </c>
      <c r="G26" s="31" t="s">
        <v>369</v>
      </c>
      <c r="H26" s="32" t="s">
        <v>384</v>
      </c>
      <c r="I26" s="33" t="s">
        <v>66</v>
      </c>
      <c r="J26" s="44">
        <v>20</v>
      </c>
    </row>
    <row r="27" spans="2:12" ht="23.25" customHeight="1">
      <c r="C27" s="29" t="s">
        <v>111</v>
      </c>
      <c r="I27" s="33" t="s">
        <v>78</v>
      </c>
      <c r="J27" s="45">
        <v>0.05</v>
      </c>
      <c r="L27" s="33" t="s">
        <v>49</v>
      </c>
    </row>
    <row r="28" spans="2:12" s="37" customFormat="1" ht="23.25" customHeight="1">
      <c r="B28" s="37" t="s">
        <v>37</v>
      </c>
      <c r="F28" s="38"/>
      <c r="G28" s="39"/>
      <c r="H28" s="40"/>
      <c r="I28" s="41"/>
      <c r="J28" s="42"/>
      <c r="K28" s="43"/>
      <c r="L28" s="41"/>
    </row>
    <row r="29" spans="2:12" ht="47.25">
      <c r="C29" s="29" t="s">
        <v>226</v>
      </c>
      <c r="G29" s="31" t="s">
        <v>444</v>
      </c>
      <c r="I29" s="33" t="s">
        <v>57</v>
      </c>
      <c r="J29" s="44">
        <v>500</v>
      </c>
      <c r="K29" s="46"/>
    </row>
    <row r="30" spans="2:12" ht="63">
      <c r="C30" s="29" t="s">
        <v>442</v>
      </c>
      <c r="G30" s="31" t="s">
        <v>443</v>
      </c>
      <c r="H30" s="32" t="s">
        <v>432</v>
      </c>
      <c r="I30" s="33" t="s">
        <v>429</v>
      </c>
      <c r="J30" s="34">
        <f>1600*0.5+0.1*500+12*200*0.5</f>
        <v>2050</v>
      </c>
      <c r="K30" s="46"/>
    </row>
    <row r="31" spans="2:12" ht="31.5">
      <c r="C31" s="29" t="s">
        <v>431</v>
      </c>
      <c r="H31" s="32" t="s">
        <v>446</v>
      </c>
      <c r="I31" s="33" t="s">
        <v>42</v>
      </c>
      <c r="J31" s="34">
        <v>500</v>
      </c>
      <c r="K31" s="46"/>
    </row>
    <row r="32" spans="2:12" ht="23.25" customHeight="1">
      <c r="C32" s="29" t="s">
        <v>72</v>
      </c>
      <c r="G32" s="31" t="s">
        <v>445</v>
      </c>
      <c r="I32" s="33" t="s">
        <v>57</v>
      </c>
      <c r="J32" s="47">
        <v>1400</v>
      </c>
    </row>
    <row r="33" spans="2:12" ht="47.25">
      <c r="C33" s="29" t="s">
        <v>414</v>
      </c>
      <c r="G33" s="31" t="s">
        <v>447</v>
      </c>
      <c r="I33" s="33" t="s">
        <v>78</v>
      </c>
      <c r="J33" s="45">
        <v>0.1</v>
      </c>
      <c r="L33" s="33" t="s">
        <v>49</v>
      </c>
    </row>
    <row r="34" spans="2:12" s="37" customFormat="1" ht="23.25" customHeight="1">
      <c r="B34" s="37" t="s">
        <v>69</v>
      </c>
      <c r="F34" s="38"/>
      <c r="G34" s="39"/>
      <c r="H34" s="40"/>
      <c r="I34" s="41"/>
      <c r="J34" s="42"/>
      <c r="K34" s="43"/>
      <c r="L34" s="41"/>
    </row>
    <row r="35" spans="2:12" ht="31.5">
      <c r="C35" s="29" t="s">
        <v>70</v>
      </c>
      <c r="G35" s="31" t="s">
        <v>222</v>
      </c>
      <c r="H35" s="32" t="s">
        <v>77</v>
      </c>
      <c r="I35" s="33" t="s">
        <v>57</v>
      </c>
      <c r="J35" s="34">
        <v>14000</v>
      </c>
      <c r="L35" s="33" t="s">
        <v>225</v>
      </c>
    </row>
    <row r="36" spans="2:12" ht="31.5">
      <c r="C36" s="29" t="s">
        <v>70</v>
      </c>
      <c r="G36" s="31" t="s">
        <v>190</v>
      </c>
      <c r="H36" s="32" t="s">
        <v>77</v>
      </c>
      <c r="I36" s="33" t="s">
        <v>57</v>
      </c>
      <c r="J36" s="34">
        <v>16000</v>
      </c>
      <c r="L36" s="33" t="s">
        <v>81</v>
      </c>
    </row>
    <row r="37" spans="2:12" ht="31.5">
      <c r="C37" s="29" t="s">
        <v>80</v>
      </c>
      <c r="G37" s="31" t="s">
        <v>491</v>
      </c>
      <c r="H37" s="32" t="s">
        <v>191</v>
      </c>
      <c r="I37" s="33" t="s">
        <v>41</v>
      </c>
      <c r="J37" s="34">
        <v>10000</v>
      </c>
    </row>
    <row r="38" spans="2:12" ht="31.5">
      <c r="C38" s="29" t="s">
        <v>71</v>
      </c>
      <c r="G38" s="31" t="s">
        <v>193</v>
      </c>
      <c r="H38" s="32" t="s">
        <v>192</v>
      </c>
      <c r="I38" s="33" t="s">
        <v>41</v>
      </c>
      <c r="J38" s="34">
        <v>8000</v>
      </c>
    </row>
    <row r="39" spans="2:12" s="37" customFormat="1" ht="23.25" customHeight="1">
      <c r="B39" s="37" t="s">
        <v>377</v>
      </c>
      <c r="F39" s="38"/>
      <c r="G39" s="39"/>
      <c r="H39" s="40"/>
      <c r="I39" s="41"/>
      <c r="J39" s="42"/>
      <c r="K39" s="43"/>
      <c r="L39" s="41"/>
    </row>
    <row r="40" spans="2:12" ht="47.25">
      <c r="C40" s="29" t="s">
        <v>58</v>
      </c>
      <c r="H40" s="32" t="s">
        <v>500</v>
      </c>
      <c r="I40" s="33" t="s">
        <v>57</v>
      </c>
      <c r="J40" s="44">
        <v>500</v>
      </c>
    </row>
    <row r="41" spans="2:12" ht="23.25" customHeight="1">
      <c r="C41" s="29" t="s">
        <v>72</v>
      </c>
      <c r="I41" s="33" t="s">
        <v>42</v>
      </c>
      <c r="J41" s="44">
        <v>125</v>
      </c>
    </row>
    <row r="42" spans="2:12" ht="31.5">
      <c r="C42" s="29" t="s">
        <v>74</v>
      </c>
      <c r="H42" s="32" t="s">
        <v>385</v>
      </c>
    </row>
    <row r="43" spans="2:12" ht="23.25" customHeight="1">
      <c r="D43" s="29" t="s">
        <v>72</v>
      </c>
      <c r="G43" s="31" t="s">
        <v>73</v>
      </c>
      <c r="I43" s="33" t="s">
        <v>57</v>
      </c>
      <c r="J43" s="47">
        <v>1400</v>
      </c>
    </row>
    <row r="44" spans="2:12" ht="25.15" customHeight="1">
      <c r="D44" s="29" t="s">
        <v>74</v>
      </c>
      <c r="G44" s="31" t="s">
        <v>194</v>
      </c>
      <c r="I44" s="33" t="s">
        <v>57</v>
      </c>
      <c r="J44" s="34">
        <v>5500</v>
      </c>
    </row>
    <row r="45" spans="2:12" ht="23.25" customHeight="1">
      <c r="C45" s="29" t="s">
        <v>32</v>
      </c>
    </row>
    <row r="46" spans="2:12" ht="23.25" customHeight="1">
      <c r="D46" s="29" t="s">
        <v>107</v>
      </c>
      <c r="G46" s="31" t="s">
        <v>497</v>
      </c>
      <c r="H46" s="32" t="s">
        <v>109</v>
      </c>
      <c r="I46" s="33" t="s">
        <v>42</v>
      </c>
      <c r="J46" s="34">
        <f>1600*0.5+0.5*12*250</f>
        <v>2300</v>
      </c>
    </row>
    <row r="47" spans="2:12" ht="23.25" customHeight="1">
      <c r="D47" s="29" t="s">
        <v>108</v>
      </c>
      <c r="G47" s="31" t="s">
        <v>497</v>
      </c>
      <c r="I47" s="33" t="s">
        <v>42</v>
      </c>
      <c r="J47" s="34">
        <f>1600*0.5+500*2+0.5*12*250</f>
        <v>3300</v>
      </c>
    </row>
    <row r="48" spans="2:12" ht="23.25" customHeight="1">
      <c r="D48" s="29" t="s">
        <v>498</v>
      </c>
      <c r="G48" s="31" t="s">
        <v>104</v>
      </c>
      <c r="H48" s="32" t="s">
        <v>499</v>
      </c>
      <c r="I48" s="33" t="s">
        <v>42</v>
      </c>
      <c r="J48" s="34">
        <v>600</v>
      </c>
    </row>
    <row r="49" spans="1:12" ht="31.5">
      <c r="D49" s="29" t="s">
        <v>110</v>
      </c>
      <c r="G49" s="31" t="s">
        <v>502</v>
      </c>
      <c r="H49" s="32" t="s">
        <v>356</v>
      </c>
      <c r="I49" s="33" t="s">
        <v>42</v>
      </c>
      <c r="J49" s="34">
        <f>1600*0.5+0.5*12*150</f>
        <v>1700</v>
      </c>
      <c r="L49" s="31" t="s">
        <v>185</v>
      </c>
    </row>
    <row r="50" spans="1:12" ht="31.5">
      <c r="D50" s="29" t="s">
        <v>367</v>
      </c>
      <c r="H50" s="32" t="s">
        <v>183</v>
      </c>
      <c r="I50" s="33" t="s">
        <v>42</v>
      </c>
      <c r="J50" s="34">
        <v>500</v>
      </c>
    </row>
    <row r="51" spans="1:12" ht="47.25">
      <c r="D51" s="29" t="s">
        <v>184</v>
      </c>
      <c r="H51" s="48" t="s">
        <v>501</v>
      </c>
      <c r="I51" s="33" t="s">
        <v>42</v>
      </c>
      <c r="J51" s="34">
        <v>500</v>
      </c>
    </row>
    <row r="52" spans="1:12" ht="23.25" customHeight="1">
      <c r="D52" s="29" t="s">
        <v>111</v>
      </c>
      <c r="I52" s="33" t="s">
        <v>78</v>
      </c>
      <c r="J52" s="45">
        <v>0.05</v>
      </c>
      <c r="L52" s="33" t="s">
        <v>365</v>
      </c>
    </row>
    <row r="53" spans="1:12" s="22" customFormat="1" ht="23.25" customHeight="1">
      <c r="A53" s="22" t="s">
        <v>33</v>
      </c>
      <c r="F53" s="23"/>
      <c r="G53" s="24"/>
      <c r="H53" s="25"/>
      <c r="I53" s="26"/>
      <c r="J53" s="27"/>
      <c r="K53" s="28"/>
      <c r="L53" s="26"/>
    </row>
    <row r="54" spans="1:12" s="37" customFormat="1" ht="23.25" customHeight="1">
      <c r="B54" s="37" t="s">
        <v>126</v>
      </c>
      <c r="F54" s="38"/>
      <c r="G54" s="39"/>
      <c r="H54" s="40"/>
      <c r="I54" s="41"/>
      <c r="J54" s="42"/>
      <c r="K54" s="43"/>
      <c r="L54" s="41"/>
    </row>
    <row r="55" spans="1:12" s="49" customFormat="1" ht="23.25" customHeight="1">
      <c r="C55" s="49" t="s">
        <v>410</v>
      </c>
      <c r="F55" s="50"/>
      <c r="G55" s="51"/>
      <c r="H55" s="52"/>
      <c r="I55" s="53"/>
      <c r="J55" s="54"/>
      <c r="K55" s="55">
        <v>5400</v>
      </c>
      <c r="L55" s="53"/>
    </row>
    <row r="56" spans="1:12" ht="47.25">
      <c r="D56" s="29" t="s">
        <v>51</v>
      </c>
      <c r="H56" s="32" t="s">
        <v>218</v>
      </c>
      <c r="I56" s="33" t="s">
        <v>57</v>
      </c>
      <c r="J56" s="34">
        <v>1600</v>
      </c>
      <c r="L56" s="31" t="s">
        <v>418</v>
      </c>
    </row>
    <row r="57" spans="1:12" ht="23.25" customHeight="1">
      <c r="D57" s="29" t="s">
        <v>86</v>
      </c>
      <c r="H57" s="32" t="s">
        <v>217</v>
      </c>
      <c r="I57" s="33" t="s">
        <v>42</v>
      </c>
      <c r="J57" s="34">
        <v>500</v>
      </c>
    </row>
    <row r="58" spans="1:12" ht="78.75">
      <c r="D58" s="29" t="s">
        <v>85</v>
      </c>
      <c r="H58" s="32" t="s">
        <v>195</v>
      </c>
      <c r="I58" s="33" t="s">
        <v>66</v>
      </c>
      <c r="J58" s="34">
        <v>13</v>
      </c>
    </row>
    <row r="59" spans="1:12" ht="26.25" customHeight="1">
      <c r="D59" s="29" t="s">
        <v>414</v>
      </c>
      <c r="I59" s="33" t="s">
        <v>78</v>
      </c>
      <c r="J59" s="45">
        <v>0.05</v>
      </c>
      <c r="L59" s="33" t="s">
        <v>49</v>
      </c>
    </row>
    <row r="60" spans="1:12" ht="23.25" customHeight="1">
      <c r="D60" s="29" t="s">
        <v>117</v>
      </c>
      <c r="G60" s="31" t="s">
        <v>476</v>
      </c>
      <c r="I60" s="33" t="s">
        <v>42</v>
      </c>
      <c r="J60" s="34">
        <v>21000</v>
      </c>
    </row>
    <row r="61" spans="1:12" ht="23.25" customHeight="1">
      <c r="D61" s="29" t="s">
        <v>82</v>
      </c>
      <c r="I61" s="33" t="s">
        <v>57</v>
      </c>
      <c r="J61" s="47">
        <v>1400</v>
      </c>
    </row>
    <row r="62" spans="1:12" s="49" customFormat="1" ht="23.25" customHeight="1">
      <c r="C62" s="49" t="s">
        <v>411</v>
      </c>
      <c r="F62" s="50"/>
      <c r="G62" s="51"/>
      <c r="H62" s="52"/>
      <c r="I62" s="53"/>
      <c r="J62" s="54"/>
      <c r="K62" s="55"/>
      <c r="L62" s="53" t="s">
        <v>419</v>
      </c>
    </row>
    <row r="63" spans="1:12" ht="23.25" customHeight="1">
      <c r="D63" s="29" t="s">
        <v>83</v>
      </c>
      <c r="G63" s="31" t="s">
        <v>448</v>
      </c>
      <c r="H63" s="32" t="s">
        <v>84</v>
      </c>
      <c r="I63" s="33" t="s">
        <v>66</v>
      </c>
      <c r="J63" s="47">
        <v>40</v>
      </c>
    </row>
    <row r="64" spans="1:12" ht="23.25" customHeight="1">
      <c r="D64" s="29" t="s">
        <v>214</v>
      </c>
      <c r="I64" s="33" t="s">
        <v>78</v>
      </c>
      <c r="J64" s="45">
        <v>0.2</v>
      </c>
      <c r="L64" s="33" t="s">
        <v>49</v>
      </c>
    </row>
    <row r="65" spans="3:12" ht="23.25" customHeight="1">
      <c r="D65" s="29" t="s">
        <v>412</v>
      </c>
      <c r="H65" s="32" t="s">
        <v>413</v>
      </c>
      <c r="I65" s="33" t="s">
        <v>42</v>
      </c>
      <c r="J65" s="47">
        <v>1000</v>
      </c>
    </row>
    <row r="66" spans="3:12" ht="78.75">
      <c r="D66" s="29" t="s">
        <v>51</v>
      </c>
      <c r="G66" s="31" t="s">
        <v>420</v>
      </c>
      <c r="H66" s="32" t="s">
        <v>415</v>
      </c>
      <c r="I66" s="33" t="s">
        <v>57</v>
      </c>
      <c r="J66" s="47">
        <v>1600</v>
      </c>
    </row>
    <row r="67" spans="3:12" ht="23.25" customHeight="1">
      <c r="D67" s="29" t="s">
        <v>86</v>
      </c>
      <c r="H67" s="32" t="s">
        <v>416</v>
      </c>
      <c r="I67" s="33" t="s">
        <v>42</v>
      </c>
      <c r="J67" s="47">
        <v>500</v>
      </c>
    </row>
    <row r="68" spans="3:12" ht="23.25" customHeight="1">
      <c r="D68" s="29" t="s">
        <v>85</v>
      </c>
      <c r="H68" s="32" t="s">
        <v>417</v>
      </c>
      <c r="I68" s="33" t="s">
        <v>66</v>
      </c>
      <c r="J68" s="34">
        <v>13</v>
      </c>
    </row>
    <row r="69" spans="3:12" ht="47.25">
      <c r="D69" s="29" t="s">
        <v>414</v>
      </c>
      <c r="G69" s="31" t="s">
        <v>449</v>
      </c>
      <c r="I69" s="33" t="s">
        <v>78</v>
      </c>
      <c r="J69" s="45">
        <v>0.05</v>
      </c>
      <c r="L69" s="33" t="s">
        <v>49</v>
      </c>
    </row>
    <row r="70" spans="3:12" s="49" customFormat="1" ht="15.75">
      <c r="C70" s="49" t="s">
        <v>52</v>
      </c>
      <c r="F70" s="50"/>
      <c r="G70" s="51"/>
      <c r="H70" s="52"/>
      <c r="I70" s="53"/>
      <c r="J70" s="54"/>
      <c r="K70" s="55">
        <v>5800</v>
      </c>
      <c r="L70" s="53"/>
    </row>
    <row r="71" spans="3:12" ht="23.25" customHeight="1">
      <c r="D71" s="29" t="s">
        <v>124</v>
      </c>
      <c r="G71" s="31" t="s">
        <v>105</v>
      </c>
      <c r="I71" s="33" t="s">
        <v>42</v>
      </c>
      <c r="J71" s="44">
        <v>1600</v>
      </c>
    </row>
    <row r="72" spans="3:12" ht="23.25" customHeight="1">
      <c r="D72" s="29" t="s">
        <v>125</v>
      </c>
      <c r="G72" s="31" t="s">
        <v>105</v>
      </c>
      <c r="I72" s="33" t="s">
        <v>42</v>
      </c>
      <c r="J72" s="44">
        <v>3600</v>
      </c>
    </row>
    <row r="73" spans="3:12" ht="23.25" customHeight="1">
      <c r="D73" s="29" t="s">
        <v>154</v>
      </c>
      <c r="I73" s="33" t="s">
        <v>42</v>
      </c>
      <c r="J73" s="44">
        <v>10000</v>
      </c>
    </row>
    <row r="74" spans="3:12" ht="23.25" customHeight="1">
      <c r="D74" s="29" t="s">
        <v>92</v>
      </c>
      <c r="I74" s="33" t="s">
        <v>42</v>
      </c>
      <c r="J74" s="44">
        <v>8000</v>
      </c>
    </row>
    <row r="75" spans="3:12" ht="23.25" customHeight="1">
      <c r="D75" s="29" t="s">
        <v>90</v>
      </c>
      <c r="I75" s="33" t="s">
        <v>42</v>
      </c>
      <c r="J75" s="44">
        <v>5000</v>
      </c>
    </row>
    <row r="76" spans="3:12" ht="23.25" customHeight="1">
      <c r="D76" s="29" t="s">
        <v>91</v>
      </c>
      <c r="I76" s="33" t="s">
        <v>42</v>
      </c>
      <c r="J76" s="44">
        <v>7000</v>
      </c>
    </row>
    <row r="77" spans="3:12" ht="23.25" customHeight="1">
      <c r="D77" s="29" t="s">
        <v>98</v>
      </c>
      <c r="I77" s="33" t="s">
        <v>42</v>
      </c>
      <c r="J77" s="34">
        <v>6000</v>
      </c>
    </row>
    <row r="78" spans="3:12" ht="23.25" customHeight="1">
      <c r="D78" s="29" t="s">
        <v>175</v>
      </c>
      <c r="I78" s="33" t="s">
        <v>78</v>
      </c>
      <c r="J78" s="44">
        <v>40000</v>
      </c>
      <c r="L78" s="33" t="s">
        <v>49</v>
      </c>
    </row>
    <row r="79" spans="3:12" ht="23.25" customHeight="1">
      <c r="D79" s="29" t="s">
        <v>155</v>
      </c>
      <c r="I79" s="33" t="s">
        <v>78</v>
      </c>
      <c r="J79" s="45">
        <v>0.1</v>
      </c>
      <c r="L79" s="33" t="s">
        <v>49</v>
      </c>
    </row>
    <row r="80" spans="3:12" ht="31.5">
      <c r="D80" s="29" t="s">
        <v>450</v>
      </c>
      <c r="G80" s="31" t="s">
        <v>451</v>
      </c>
      <c r="I80" s="33" t="s">
        <v>42</v>
      </c>
      <c r="J80" s="44">
        <v>4000</v>
      </c>
    </row>
    <row r="81" spans="2:12" ht="31.5">
      <c r="D81" s="29" t="s">
        <v>452</v>
      </c>
      <c r="G81" s="31" t="s">
        <v>453</v>
      </c>
      <c r="I81" s="33" t="s">
        <v>42</v>
      </c>
      <c r="J81" s="44">
        <v>3000</v>
      </c>
      <c r="L81" s="56"/>
    </row>
    <row r="82" spans="2:12" s="49" customFormat="1" ht="23.25" customHeight="1">
      <c r="C82" s="49" t="s">
        <v>102</v>
      </c>
      <c r="F82" s="50"/>
      <c r="G82" s="51"/>
      <c r="H82" s="52" t="s">
        <v>372</v>
      </c>
      <c r="I82" s="53"/>
      <c r="J82" s="54"/>
      <c r="K82" s="55">
        <v>200</v>
      </c>
      <c r="L82" s="53"/>
    </row>
    <row r="83" spans="2:12" ht="31.5">
      <c r="D83" s="29" t="s">
        <v>103</v>
      </c>
      <c r="G83" s="31" t="s">
        <v>104</v>
      </c>
      <c r="H83" s="32" t="s">
        <v>351</v>
      </c>
      <c r="I83" s="33" t="s">
        <v>42</v>
      </c>
      <c r="J83" s="44">
        <v>1400</v>
      </c>
      <c r="L83" s="31" t="s">
        <v>349</v>
      </c>
    </row>
    <row r="84" spans="2:12" ht="23.25" customHeight="1">
      <c r="D84" s="29" t="s">
        <v>87</v>
      </c>
      <c r="G84" s="31" t="s">
        <v>104</v>
      </c>
      <c r="I84" s="33" t="s">
        <v>42</v>
      </c>
      <c r="J84" s="44">
        <v>750</v>
      </c>
      <c r="L84" s="33" t="s">
        <v>350</v>
      </c>
    </row>
    <row r="85" spans="2:12" ht="23.25" customHeight="1">
      <c r="D85" s="29" t="s">
        <v>106</v>
      </c>
      <c r="I85" s="33" t="s">
        <v>42</v>
      </c>
      <c r="J85" s="44">
        <v>900</v>
      </c>
    </row>
    <row r="86" spans="2:12" s="49" customFormat="1" ht="23.25" customHeight="1">
      <c r="C86" s="49" t="s">
        <v>133</v>
      </c>
      <c r="F86" s="50"/>
      <c r="G86" s="51"/>
      <c r="H86" s="52" t="s">
        <v>373</v>
      </c>
      <c r="I86" s="53"/>
      <c r="J86" s="54"/>
      <c r="K86" s="55">
        <v>900</v>
      </c>
      <c r="L86" s="53"/>
    </row>
    <row r="87" spans="2:12" ht="23.25" customHeight="1">
      <c r="D87" s="29" t="s">
        <v>113</v>
      </c>
      <c r="I87" s="33" t="s">
        <v>47</v>
      </c>
      <c r="J87" s="44">
        <v>8000</v>
      </c>
    </row>
    <row r="88" spans="2:12" ht="23.25" customHeight="1">
      <c r="D88" s="29" t="s">
        <v>114</v>
      </c>
      <c r="I88" s="33" t="s">
        <v>47</v>
      </c>
      <c r="J88" s="44">
        <v>12000</v>
      </c>
    </row>
    <row r="89" spans="2:12" ht="23.25" customHeight="1">
      <c r="D89" s="29" t="s">
        <v>115</v>
      </c>
      <c r="I89" s="33" t="s">
        <v>47</v>
      </c>
      <c r="J89" s="44">
        <v>25000</v>
      </c>
    </row>
    <row r="90" spans="2:12" ht="23.25" customHeight="1">
      <c r="D90" s="29" t="s">
        <v>116</v>
      </c>
      <c r="I90" s="33" t="s">
        <v>47</v>
      </c>
      <c r="J90" s="44">
        <v>35000</v>
      </c>
    </row>
    <row r="91" spans="2:12" ht="23.25" customHeight="1">
      <c r="D91" s="29" t="s">
        <v>176</v>
      </c>
      <c r="I91" s="33" t="s">
        <v>42</v>
      </c>
      <c r="J91" s="44">
        <v>10000</v>
      </c>
    </row>
    <row r="92" spans="2:12" ht="23.25" customHeight="1">
      <c r="D92" s="29" t="s">
        <v>97</v>
      </c>
      <c r="G92" s="31" t="s">
        <v>177</v>
      </c>
      <c r="I92" s="33" t="s">
        <v>42</v>
      </c>
      <c r="J92" s="44">
        <v>8000</v>
      </c>
    </row>
    <row r="93" spans="2:12" s="37" customFormat="1" ht="23.25" customHeight="1">
      <c r="B93" s="37" t="s">
        <v>88</v>
      </c>
      <c r="F93" s="38"/>
      <c r="G93" s="39"/>
      <c r="H93" s="40"/>
      <c r="I93" s="41"/>
      <c r="J93" s="42"/>
      <c r="K93" s="43"/>
      <c r="L93" s="41"/>
    </row>
    <row r="94" spans="2:12" s="49" customFormat="1" ht="15.75">
      <c r="C94" s="49" t="s">
        <v>128</v>
      </c>
      <c r="F94" s="50"/>
      <c r="G94" s="51"/>
      <c r="H94" s="52"/>
      <c r="I94" s="53"/>
      <c r="J94" s="54"/>
      <c r="K94" s="55">
        <v>500</v>
      </c>
      <c r="L94" s="53"/>
    </row>
    <row r="95" spans="2:12" ht="23.25" customHeight="1">
      <c r="D95" s="29" t="s">
        <v>89</v>
      </c>
      <c r="I95" s="33" t="s">
        <v>42</v>
      </c>
      <c r="J95" s="34">
        <v>300</v>
      </c>
    </row>
    <row r="96" spans="2:12" ht="23.25" customHeight="1">
      <c r="D96" s="29" t="s">
        <v>99</v>
      </c>
      <c r="G96" s="31" t="s">
        <v>165</v>
      </c>
      <c r="I96" s="33" t="s">
        <v>42</v>
      </c>
      <c r="J96" s="34">
        <v>3000</v>
      </c>
    </row>
    <row r="97" spans="3:12" ht="23.25" customHeight="1">
      <c r="D97" s="29" t="s">
        <v>101</v>
      </c>
      <c r="G97" s="31" t="s">
        <v>181</v>
      </c>
      <c r="I97" s="33" t="s">
        <v>42</v>
      </c>
      <c r="J97" s="34">
        <v>600</v>
      </c>
    </row>
    <row r="98" spans="3:12" ht="23.25" customHeight="1">
      <c r="D98" s="29" t="s">
        <v>100</v>
      </c>
      <c r="I98" s="33" t="s">
        <v>42</v>
      </c>
      <c r="J98" s="34">
        <v>250</v>
      </c>
    </row>
    <row r="99" spans="3:12" ht="23.25" customHeight="1">
      <c r="D99" s="29" t="s">
        <v>155</v>
      </c>
      <c r="I99" s="33" t="s">
        <v>78</v>
      </c>
      <c r="J99" s="45">
        <v>0.1</v>
      </c>
      <c r="L99" s="33" t="s">
        <v>49</v>
      </c>
    </row>
    <row r="100" spans="3:12" s="49" customFormat="1" ht="23.25" customHeight="1">
      <c r="C100" s="49" t="s">
        <v>127</v>
      </c>
      <c r="F100" s="50"/>
      <c r="G100" s="51"/>
      <c r="H100" s="52" t="s">
        <v>371</v>
      </c>
      <c r="I100" s="53"/>
      <c r="J100" s="54"/>
      <c r="K100" s="55">
        <v>100</v>
      </c>
      <c r="L100" s="53"/>
    </row>
    <row r="101" spans="3:12" ht="23.25" customHeight="1">
      <c r="D101" s="29" t="s">
        <v>180</v>
      </c>
      <c r="I101" s="33" t="s">
        <v>42</v>
      </c>
      <c r="J101" s="34">
        <v>300</v>
      </c>
    </row>
    <row r="102" spans="3:12" ht="23.25" customHeight="1">
      <c r="D102" s="29" t="s">
        <v>89</v>
      </c>
      <c r="I102" s="33" t="s">
        <v>42</v>
      </c>
      <c r="J102" s="34">
        <v>300</v>
      </c>
    </row>
    <row r="103" spans="3:12" ht="23.25" customHeight="1">
      <c r="D103" s="29" t="s">
        <v>158</v>
      </c>
      <c r="G103" s="31" t="s">
        <v>181</v>
      </c>
      <c r="I103" s="33" t="s">
        <v>42</v>
      </c>
      <c r="J103" s="34">
        <v>600</v>
      </c>
    </row>
    <row r="104" spans="3:12" ht="23.25" customHeight="1">
      <c r="D104" s="29" t="s">
        <v>182</v>
      </c>
      <c r="I104" s="33" t="s">
        <v>78</v>
      </c>
      <c r="J104" s="34">
        <v>100000</v>
      </c>
      <c r="L104" s="33" t="s">
        <v>49</v>
      </c>
    </row>
    <row r="105" spans="3:12" ht="23.25" customHeight="1">
      <c r="D105" s="29" t="s">
        <v>122</v>
      </c>
      <c r="I105" s="33" t="s">
        <v>78</v>
      </c>
      <c r="J105" s="45">
        <v>0.1</v>
      </c>
      <c r="L105" s="33" t="s">
        <v>49</v>
      </c>
    </row>
    <row r="106" spans="3:12" s="49" customFormat="1" ht="23.25" customHeight="1">
      <c r="C106" s="49" t="s">
        <v>157</v>
      </c>
      <c r="F106" s="50"/>
      <c r="G106" s="51"/>
      <c r="H106" s="52"/>
      <c r="I106" s="53"/>
      <c r="J106" s="54"/>
      <c r="K106" s="55">
        <v>150</v>
      </c>
      <c r="L106" s="53"/>
    </row>
    <row r="107" spans="3:12" ht="23.25" customHeight="1">
      <c r="D107" s="29" t="s">
        <v>89</v>
      </c>
      <c r="I107" s="33" t="s">
        <v>42</v>
      </c>
      <c r="J107" s="34">
        <v>300</v>
      </c>
    </row>
    <row r="108" spans="3:12" ht="23.25" customHeight="1">
      <c r="D108" s="29" t="s">
        <v>158</v>
      </c>
      <c r="G108" s="31" t="s">
        <v>164</v>
      </c>
      <c r="I108" s="33" t="s">
        <v>42</v>
      </c>
      <c r="J108" s="34">
        <v>800</v>
      </c>
    </row>
    <row r="109" spans="3:12" ht="23.25" customHeight="1">
      <c r="D109" s="29" t="s">
        <v>174</v>
      </c>
      <c r="I109" s="33" t="s">
        <v>42</v>
      </c>
      <c r="J109" s="34">
        <v>5000</v>
      </c>
    </row>
    <row r="110" spans="3:12" ht="23.25" customHeight="1">
      <c r="D110" s="29" t="s">
        <v>152</v>
      </c>
      <c r="G110" s="31" t="s">
        <v>161</v>
      </c>
      <c r="I110" s="33" t="s">
        <v>41</v>
      </c>
      <c r="J110" s="34">
        <v>9000</v>
      </c>
    </row>
    <row r="111" spans="3:12" ht="23.25" customHeight="1">
      <c r="D111" s="29" t="s">
        <v>156</v>
      </c>
      <c r="G111" s="31" t="s">
        <v>161</v>
      </c>
      <c r="I111" s="33" t="s">
        <v>41</v>
      </c>
      <c r="J111" s="34">
        <v>3000</v>
      </c>
    </row>
    <row r="112" spans="3:12" s="49" customFormat="1" ht="23.25" customHeight="1">
      <c r="C112" s="49" t="s">
        <v>129</v>
      </c>
      <c r="F112" s="50"/>
      <c r="G112" s="51"/>
      <c r="H112" s="52" t="s">
        <v>374</v>
      </c>
      <c r="I112" s="53"/>
      <c r="J112" s="54"/>
      <c r="K112" s="55">
        <v>800</v>
      </c>
      <c r="L112" s="53"/>
    </row>
    <row r="113" spans="3:12" ht="23.25" customHeight="1">
      <c r="D113" s="29" t="s">
        <v>89</v>
      </c>
      <c r="I113" s="33" t="s">
        <v>42</v>
      </c>
      <c r="J113" s="34">
        <v>300</v>
      </c>
    </row>
    <row r="114" spans="3:12" ht="23.25" customHeight="1">
      <c r="D114" s="29" t="s">
        <v>158</v>
      </c>
      <c r="G114" s="31" t="s">
        <v>164</v>
      </c>
      <c r="I114" s="33" t="s">
        <v>42</v>
      </c>
      <c r="J114" s="34">
        <v>800</v>
      </c>
    </row>
    <row r="115" spans="3:12" ht="23.25" customHeight="1">
      <c r="D115" s="29" t="s">
        <v>163</v>
      </c>
      <c r="G115" s="31" t="s">
        <v>165</v>
      </c>
      <c r="I115" s="33" t="s">
        <v>42</v>
      </c>
      <c r="J115" s="34">
        <v>3000</v>
      </c>
    </row>
    <row r="116" spans="3:12" ht="23.25" customHeight="1">
      <c r="D116" s="29" t="s">
        <v>159</v>
      </c>
      <c r="G116" s="31" t="s">
        <v>196</v>
      </c>
      <c r="I116" s="33" t="s">
        <v>42</v>
      </c>
      <c r="J116" s="34">
        <v>2000</v>
      </c>
    </row>
    <row r="117" spans="3:12" ht="23.25" customHeight="1">
      <c r="D117" s="29" t="s">
        <v>160</v>
      </c>
      <c r="G117" s="31" t="s">
        <v>197</v>
      </c>
      <c r="I117" s="33" t="s">
        <v>42</v>
      </c>
      <c r="J117" s="34">
        <v>600</v>
      </c>
    </row>
    <row r="118" spans="3:12" ht="23.25" customHeight="1">
      <c r="D118" s="29" t="s">
        <v>202</v>
      </c>
      <c r="I118" s="33" t="s">
        <v>42</v>
      </c>
      <c r="J118" s="34">
        <v>6000</v>
      </c>
    </row>
    <row r="119" spans="3:12" ht="23.25" customHeight="1">
      <c r="D119" s="29" t="s">
        <v>169</v>
      </c>
      <c r="I119" s="33" t="s">
        <v>41</v>
      </c>
      <c r="J119" s="34">
        <v>1000</v>
      </c>
    </row>
    <row r="120" spans="3:12" ht="23.25" customHeight="1">
      <c r="D120" s="29" t="s">
        <v>122</v>
      </c>
      <c r="I120" s="33" t="s">
        <v>78</v>
      </c>
      <c r="J120" s="45">
        <v>0.1</v>
      </c>
      <c r="L120" s="33" t="s">
        <v>49</v>
      </c>
    </row>
    <row r="121" spans="3:12" s="49" customFormat="1" ht="25.5" customHeight="1">
      <c r="C121" s="49" t="s">
        <v>131</v>
      </c>
      <c r="F121" s="50"/>
      <c r="G121" s="51"/>
      <c r="H121" s="52"/>
      <c r="I121" s="53"/>
      <c r="J121" s="54"/>
      <c r="K121" s="55">
        <v>2500</v>
      </c>
      <c r="L121" s="53"/>
    </row>
    <row r="122" spans="3:12" ht="23.25" customHeight="1">
      <c r="D122" s="29" t="s">
        <v>89</v>
      </c>
      <c r="I122" s="33" t="s">
        <v>42</v>
      </c>
      <c r="J122" s="34">
        <v>300</v>
      </c>
    </row>
    <row r="123" spans="3:12" ht="23.25" customHeight="1">
      <c r="D123" s="29" t="s">
        <v>94</v>
      </c>
      <c r="I123" s="33" t="s">
        <v>42</v>
      </c>
      <c r="J123" s="34">
        <v>250</v>
      </c>
    </row>
    <row r="124" spans="3:12" ht="23.25" customHeight="1">
      <c r="D124" s="29" t="s">
        <v>158</v>
      </c>
      <c r="G124" s="31" t="s">
        <v>164</v>
      </c>
      <c r="I124" s="33" t="s">
        <v>42</v>
      </c>
      <c r="J124" s="34">
        <v>800</v>
      </c>
    </row>
    <row r="125" spans="3:12" ht="23.25" customHeight="1">
      <c r="D125" s="29" t="s">
        <v>163</v>
      </c>
      <c r="G125" s="31" t="s">
        <v>165</v>
      </c>
      <c r="I125" s="33" t="s">
        <v>42</v>
      </c>
      <c r="J125" s="34">
        <v>3000</v>
      </c>
    </row>
    <row r="126" spans="3:12" ht="23.25" customHeight="1">
      <c r="D126" s="29" t="s">
        <v>168</v>
      </c>
      <c r="I126" s="33" t="s">
        <v>41</v>
      </c>
      <c r="J126" s="34">
        <v>1000</v>
      </c>
    </row>
    <row r="127" spans="3:12" ht="23.25" customHeight="1">
      <c r="D127" s="29" t="s">
        <v>198</v>
      </c>
      <c r="G127" s="31" t="s">
        <v>197</v>
      </c>
      <c r="I127" s="33" t="s">
        <v>42</v>
      </c>
      <c r="J127" s="34">
        <v>600</v>
      </c>
    </row>
    <row r="128" spans="3:12" ht="23.25" customHeight="1">
      <c r="D128" s="29" t="s">
        <v>199</v>
      </c>
      <c r="I128" s="33" t="s">
        <v>42</v>
      </c>
      <c r="J128" s="34">
        <v>1400</v>
      </c>
    </row>
    <row r="129" spans="2:12" ht="23.25" customHeight="1">
      <c r="D129" s="29" t="s">
        <v>200</v>
      </c>
      <c r="G129" s="31" t="s">
        <v>201</v>
      </c>
      <c r="I129" s="33" t="s">
        <v>42</v>
      </c>
      <c r="J129" s="34">
        <v>1400</v>
      </c>
    </row>
    <row r="130" spans="2:12" s="49" customFormat="1" ht="23.25" customHeight="1">
      <c r="C130" s="49" t="s">
        <v>130</v>
      </c>
      <c r="F130" s="50"/>
      <c r="G130" s="51"/>
      <c r="H130" s="52"/>
      <c r="I130" s="53"/>
      <c r="J130" s="54"/>
      <c r="K130" s="55">
        <v>600</v>
      </c>
      <c r="L130" s="53"/>
    </row>
    <row r="131" spans="2:12" ht="23.25" customHeight="1">
      <c r="D131" s="29" t="s">
        <v>162</v>
      </c>
      <c r="I131" s="33" t="s">
        <v>42</v>
      </c>
      <c r="J131" s="34">
        <v>300</v>
      </c>
    </row>
    <row r="132" spans="2:12" ht="23.25" customHeight="1">
      <c r="D132" s="29" t="s">
        <v>172</v>
      </c>
      <c r="I132" s="33" t="s">
        <v>42</v>
      </c>
      <c r="J132" s="34">
        <v>1100</v>
      </c>
    </row>
    <row r="133" spans="2:12" ht="23.25" customHeight="1">
      <c r="D133" s="29" t="s">
        <v>166</v>
      </c>
      <c r="I133" s="33" t="s">
        <v>42</v>
      </c>
      <c r="J133" s="34">
        <v>900</v>
      </c>
    </row>
    <row r="134" spans="2:12" ht="23.25" customHeight="1">
      <c r="D134" s="29" t="s">
        <v>167</v>
      </c>
      <c r="I134" s="33" t="s">
        <v>42</v>
      </c>
      <c r="J134" s="34">
        <v>1600</v>
      </c>
    </row>
    <row r="135" spans="2:12" ht="23.25" customHeight="1">
      <c r="D135" s="29" t="s">
        <v>353</v>
      </c>
      <c r="I135" s="33" t="s">
        <v>78</v>
      </c>
      <c r="J135" s="45">
        <v>0.2</v>
      </c>
      <c r="L135" s="33" t="s">
        <v>49</v>
      </c>
    </row>
    <row r="136" spans="2:12" s="49" customFormat="1" ht="23.25" customHeight="1">
      <c r="C136" s="49" t="s">
        <v>352</v>
      </c>
      <c r="F136" s="50"/>
      <c r="G136" s="51"/>
      <c r="H136" s="52"/>
      <c r="I136" s="53" t="s">
        <v>234</v>
      </c>
      <c r="J136" s="54">
        <v>100000</v>
      </c>
      <c r="K136" s="55">
        <v>20</v>
      </c>
      <c r="L136" s="53" t="s">
        <v>49</v>
      </c>
    </row>
    <row r="137" spans="2:12" s="37" customFormat="1" ht="23.25" customHeight="1">
      <c r="B137" s="37" t="s">
        <v>170</v>
      </c>
      <c r="F137" s="38"/>
      <c r="G137" s="39"/>
      <c r="H137" s="40"/>
      <c r="I137" s="41"/>
      <c r="J137" s="42"/>
      <c r="K137" s="43">
        <v>800</v>
      </c>
      <c r="L137" s="41"/>
    </row>
    <row r="138" spans="2:12" ht="23.25" customHeight="1">
      <c r="C138" s="29" t="s">
        <v>136</v>
      </c>
      <c r="G138" s="31" t="s">
        <v>148</v>
      </c>
      <c r="I138" s="33" t="s">
        <v>140</v>
      </c>
      <c r="J138" s="34">
        <v>30000</v>
      </c>
    </row>
    <row r="139" spans="2:12" ht="23.25" customHeight="1">
      <c r="C139" s="29" t="s">
        <v>95</v>
      </c>
    </row>
    <row r="140" spans="2:12" ht="23.25" customHeight="1">
      <c r="D140" s="29" t="s">
        <v>147</v>
      </c>
      <c r="I140" s="33" t="s">
        <v>138</v>
      </c>
      <c r="J140" s="34">
        <v>40000</v>
      </c>
    </row>
    <row r="141" spans="2:12" ht="23.25" customHeight="1">
      <c r="D141" s="29" t="s">
        <v>137</v>
      </c>
      <c r="G141" s="31" t="s">
        <v>149</v>
      </c>
      <c r="I141" s="33" t="s">
        <v>138</v>
      </c>
      <c r="J141" s="34">
        <v>65000</v>
      </c>
    </row>
    <row r="142" spans="2:12" ht="23.25" customHeight="1">
      <c r="G142" s="31" t="s">
        <v>150</v>
      </c>
      <c r="I142" s="33" t="s">
        <v>138</v>
      </c>
      <c r="J142" s="34">
        <v>35000</v>
      </c>
    </row>
    <row r="143" spans="2:12" ht="23.25" customHeight="1">
      <c r="C143" s="29" t="s">
        <v>173</v>
      </c>
      <c r="G143" s="31" t="s">
        <v>171</v>
      </c>
      <c r="I143" s="33" t="s">
        <v>138</v>
      </c>
      <c r="J143" s="34">
        <v>18000</v>
      </c>
    </row>
    <row r="144" spans="2:12" ht="23.25" customHeight="1">
      <c r="C144" s="29" t="s">
        <v>151</v>
      </c>
      <c r="I144" s="33" t="s">
        <v>138</v>
      </c>
      <c r="J144" s="34">
        <v>12000</v>
      </c>
    </row>
    <row r="145" spans="1:12" ht="23.25" customHeight="1">
      <c r="C145" s="29" t="s">
        <v>96</v>
      </c>
      <c r="H145" s="32" t="s">
        <v>178</v>
      </c>
      <c r="I145" s="33" t="s">
        <v>42</v>
      </c>
      <c r="J145" s="34">
        <v>500</v>
      </c>
    </row>
    <row r="146" spans="1:12" ht="23.25" customHeight="1">
      <c r="C146" s="29" t="s">
        <v>132</v>
      </c>
      <c r="I146" s="33" t="s">
        <v>78</v>
      </c>
      <c r="J146" s="44">
        <v>200000</v>
      </c>
      <c r="L146" s="33" t="s">
        <v>49</v>
      </c>
    </row>
    <row r="147" spans="1:12" s="22" customFormat="1" ht="23.25" customHeight="1">
      <c r="A147" s="22" t="s">
        <v>118</v>
      </c>
      <c r="F147" s="23"/>
      <c r="G147" s="24"/>
      <c r="H147" s="25"/>
      <c r="I147" s="26"/>
      <c r="J147" s="27"/>
      <c r="K147" s="28">
        <v>600</v>
      </c>
      <c r="L147" s="26"/>
    </row>
    <row r="148" spans="1:12" ht="23.25" customHeight="1">
      <c r="B148" s="29" t="s">
        <v>54</v>
      </c>
      <c r="I148" s="33" t="s">
        <v>42</v>
      </c>
      <c r="J148" s="34">
        <v>8000</v>
      </c>
    </row>
    <row r="149" spans="1:12" ht="23.25" customHeight="1">
      <c r="C149" s="29" t="s">
        <v>455</v>
      </c>
      <c r="I149" s="33" t="s">
        <v>42</v>
      </c>
      <c r="J149" s="34">
        <v>1000</v>
      </c>
    </row>
    <row r="150" spans="1:12" ht="23.25" customHeight="1">
      <c r="C150" s="29" t="s">
        <v>456</v>
      </c>
      <c r="I150" s="33" t="s">
        <v>42</v>
      </c>
      <c r="J150" s="34">
        <v>3000</v>
      </c>
    </row>
    <row r="151" spans="1:12" ht="23.25" customHeight="1">
      <c r="C151" s="29" t="s">
        <v>186</v>
      </c>
      <c r="I151" s="33" t="s">
        <v>42</v>
      </c>
      <c r="J151" s="34">
        <v>4000</v>
      </c>
    </row>
    <row r="152" spans="1:12" ht="23.25" customHeight="1">
      <c r="C152" s="29" t="s">
        <v>153</v>
      </c>
      <c r="I152" s="33" t="s">
        <v>41</v>
      </c>
      <c r="J152" s="34">
        <v>4000</v>
      </c>
    </row>
    <row r="153" spans="1:12" ht="23.25" customHeight="1">
      <c r="C153" s="29" t="s">
        <v>357</v>
      </c>
      <c r="I153" s="33" t="s">
        <v>42</v>
      </c>
      <c r="J153" s="34">
        <v>12000</v>
      </c>
    </row>
    <row r="154" spans="1:12" ht="23.25" customHeight="1">
      <c r="C154" s="29" t="s">
        <v>189</v>
      </c>
      <c r="I154" s="33" t="s">
        <v>42</v>
      </c>
      <c r="J154" s="34">
        <v>4000</v>
      </c>
    </row>
    <row r="155" spans="1:12" ht="23.25" customHeight="1">
      <c r="B155" s="29" t="s">
        <v>55</v>
      </c>
      <c r="I155" s="33" t="s">
        <v>42</v>
      </c>
      <c r="J155" s="34">
        <v>4000</v>
      </c>
    </row>
    <row r="156" spans="1:12" ht="23.25" customHeight="1">
      <c r="B156" s="29" t="s">
        <v>112</v>
      </c>
      <c r="I156" s="33" t="s">
        <v>42</v>
      </c>
      <c r="J156" s="34">
        <v>35000</v>
      </c>
    </row>
    <row r="157" spans="1:12" ht="23.25" customHeight="1">
      <c r="B157" s="29" t="s">
        <v>93</v>
      </c>
      <c r="I157" s="33" t="s">
        <v>42</v>
      </c>
      <c r="J157" s="34">
        <v>40000</v>
      </c>
    </row>
    <row r="158" spans="1:12" ht="23.25" customHeight="1">
      <c r="B158" s="29" t="s">
        <v>53</v>
      </c>
      <c r="I158" s="33" t="s">
        <v>41</v>
      </c>
      <c r="J158" s="34">
        <v>100000</v>
      </c>
    </row>
    <row r="159" spans="1:12" ht="23.25" customHeight="1">
      <c r="B159" s="29" t="s">
        <v>46</v>
      </c>
      <c r="I159" s="33" t="s">
        <v>42</v>
      </c>
      <c r="J159" s="34">
        <v>25000</v>
      </c>
    </row>
    <row r="160" spans="1:12" ht="23.25" customHeight="1">
      <c r="B160" s="29" t="s">
        <v>187</v>
      </c>
      <c r="I160" s="33" t="s">
        <v>78</v>
      </c>
      <c r="J160" s="44" t="s">
        <v>79</v>
      </c>
      <c r="L160" s="33" t="s">
        <v>49</v>
      </c>
    </row>
    <row r="161" spans="1:12" ht="23.25" customHeight="1">
      <c r="B161" s="29" t="s">
        <v>119</v>
      </c>
      <c r="H161" s="32" t="s">
        <v>43</v>
      </c>
      <c r="I161" s="33" t="s">
        <v>42</v>
      </c>
      <c r="J161" s="44">
        <v>200</v>
      </c>
    </row>
    <row r="162" spans="1:12" ht="23.25" customHeight="1">
      <c r="B162" s="29" t="s">
        <v>120</v>
      </c>
      <c r="I162" s="33" t="s">
        <v>78</v>
      </c>
      <c r="J162" s="34" t="s">
        <v>454</v>
      </c>
      <c r="L162" s="33" t="s">
        <v>49</v>
      </c>
    </row>
    <row r="163" spans="1:12" s="22" customFormat="1" ht="23.25" customHeight="1">
      <c r="A163" s="22" t="s">
        <v>134</v>
      </c>
      <c r="F163" s="23"/>
      <c r="G163" s="24"/>
      <c r="H163" s="25"/>
      <c r="I163" s="26"/>
      <c r="J163" s="27"/>
      <c r="K163" s="28">
        <v>8000</v>
      </c>
      <c r="L163" s="26" t="s">
        <v>213</v>
      </c>
    </row>
    <row r="164" spans="1:12" ht="23.25" customHeight="1">
      <c r="B164" s="29" t="s">
        <v>203</v>
      </c>
      <c r="J164" s="44"/>
    </row>
    <row r="165" spans="1:12" ht="23.25" customHeight="1">
      <c r="C165" s="29" t="s">
        <v>204</v>
      </c>
      <c r="I165" s="33" t="s">
        <v>47</v>
      </c>
      <c r="J165" s="44" t="s">
        <v>212</v>
      </c>
    </row>
    <row r="166" spans="1:12" ht="23.25" customHeight="1">
      <c r="C166" s="29" t="s">
        <v>205</v>
      </c>
      <c r="I166" s="33" t="s">
        <v>47</v>
      </c>
      <c r="J166" s="44" t="s">
        <v>215</v>
      </c>
    </row>
    <row r="167" spans="1:12" ht="23.25" customHeight="1">
      <c r="C167" s="29" t="s">
        <v>206</v>
      </c>
      <c r="I167" s="33" t="s">
        <v>47</v>
      </c>
      <c r="J167" s="44" t="s">
        <v>212</v>
      </c>
    </row>
    <row r="168" spans="1:12" ht="23.25" customHeight="1">
      <c r="B168" s="29" t="s">
        <v>141</v>
      </c>
      <c r="H168" s="32" t="s">
        <v>48</v>
      </c>
      <c r="I168" s="33" t="s">
        <v>42</v>
      </c>
      <c r="J168" s="44">
        <v>3200</v>
      </c>
      <c r="L168" s="33" t="s">
        <v>207</v>
      </c>
    </row>
    <row r="169" spans="1:12" ht="23.25" customHeight="1">
      <c r="B169" s="29" t="s">
        <v>142</v>
      </c>
      <c r="H169" s="32" t="s">
        <v>48</v>
      </c>
      <c r="I169" s="33" t="s">
        <v>42</v>
      </c>
      <c r="J169" s="44">
        <v>2400</v>
      </c>
      <c r="L169" s="33" t="s">
        <v>207</v>
      </c>
    </row>
    <row r="170" spans="1:12" ht="23.25" customHeight="1">
      <c r="B170" s="29" t="s">
        <v>143</v>
      </c>
      <c r="H170" s="32" t="s">
        <v>48</v>
      </c>
      <c r="I170" s="33" t="s">
        <v>42</v>
      </c>
      <c r="J170" s="44">
        <v>800</v>
      </c>
      <c r="L170" s="33" t="s">
        <v>207</v>
      </c>
    </row>
    <row r="171" spans="1:12" ht="23.25" customHeight="1">
      <c r="B171" s="29" t="s">
        <v>144</v>
      </c>
      <c r="H171" s="32" t="s">
        <v>48</v>
      </c>
      <c r="I171" s="33" t="s">
        <v>42</v>
      </c>
      <c r="J171" s="44">
        <v>1800</v>
      </c>
      <c r="L171" s="33" t="s">
        <v>207</v>
      </c>
    </row>
    <row r="172" spans="1:12" ht="23.25" customHeight="1">
      <c r="B172" s="29" t="s">
        <v>145</v>
      </c>
      <c r="I172" s="33" t="s">
        <v>140</v>
      </c>
      <c r="J172" s="44">
        <v>40000</v>
      </c>
      <c r="L172" s="33" t="s">
        <v>207</v>
      </c>
    </row>
    <row r="173" spans="1:12" ht="23.25" customHeight="1">
      <c r="B173" s="29" t="s">
        <v>146</v>
      </c>
      <c r="I173" s="33" t="s">
        <v>78</v>
      </c>
      <c r="J173" s="44" t="s">
        <v>208</v>
      </c>
      <c r="L173" s="33" t="s">
        <v>209</v>
      </c>
    </row>
    <row r="174" spans="1:12" ht="23.25" customHeight="1">
      <c r="B174" s="29" t="s">
        <v>210</v>
      </c>
      <c r="I174" s="33" t="s">
        <v>211</v>
      </c>
      <c r="J174" s="44">
        <v>500000</v>
      </c>
    </row>
    <row r="175" spans="1:12" ht="23.25" customHeight="1">
      <c r="B175" s="29" t="s">
        <v>135</v>
      </c>
      <c r="I175" s="33" t="s">
        <v>78</v>
      </c>
      <c r="J175" s="57">
        <v>0.05</v>
      </c>
    </row>
    <row r="176" spans="1:12" s="22" customFormat="1" ht="23.25" customHeight="1">
      <c r="A176" s="22" t="s">
        <v>2</v>
      </c>
      <c r="F176" s="23"/>
      <c r="G176" s="24"/>
      <c r="H176" s="25"/>
      <c r="I176" s="26"/>
      <c r="J176" s="27"/>
      <c r="K176" s="28"/>
      <c r="L176" s="26"/>
    </row>
    <row r="177" spans="1:12" ht="23.25" customHeight="1">
      <c r="B177" s="29" t="s">
        <v>139</v>
      </c>
      <c r="I177" s="33" t="s">
        <v>140</v>
      </c>
      <c r="J177" s="44">
        <v>50000</v>
      </c>
    </row>
    <row r="178" spans="1:12" ht="23.25" customHeight="1">
      <c r="B178" s="29" t="s">
        <v>179</v>
      </c>
      <c r="H178" s="32" t="s">
        <v>48</v>
      </c>
      <c r="I178" s="33" t="s">
        <v>42</v>
      </c>
      <c r="J178" s="44">
        <v>50</v>
      </c>
    </row>
    <row r="179" spans="1:12" ht="23.25" customHeight="1">
      <c r="B179" s="29" t="s">
        <v>0</v>
      </c>
      <c r="I179" s="33" t="s">
        <v>42</v>
      </c>
      <c r="J179" s="44">
        <v>12000</v>
      </c>
    </row>
    <row r="180" spans="1:12" ht="23.25" customHeight="1">
      <c r="B180" s="29" t="s">
        <v>28</v>
      </c>
      <c r="I180" s="33" t="s">
        <v>42</v>
      </c>
      <c r="J180" s="44">
        <v>40000</v>
      </c>
    </row>
    <row r="181" spans="1:12" ht="23.25" customHeight="1">
      <c r="B181" s="29" t="s">
        <v>123</v>
      </c>
      <c r="I181" s="33" t="s">
        <v>78</v>
      </c>
      <c r="J181" s="57">
        <v>0.02</v>
      </c>
    </row>
    <row r="182" spans="1:12" ht="23.25" customHeight="1">
      <c r="B182" s="29" t="s">
        <v>216</v>
      </c>
      <c r="I182" s="33" t="s">
        <v>78</v>
      </c>
      <c r="J182" s="57" t="s">
        <v>121</v>
      </c>
    </row>
    <row r="183" spans="1:12" ht="23.25" customHeight="1">
      <c r="B183" s="29" t="s">
        <v>188</v>
      </c>
      <c r="I183" s="33" t="s">
        <v>78</v>
      </c>
      <c r="J183" s="57">
        <v>0.05</v>
      </c>
    </row>
    <row r="184" spans="1:12" s="22" customFormat="1" ht="23.25" customHeight="1">
      <c r="A184" s="22" t="s">
        <v>34</v>
      </c>
      <c r="F184" s="23"/>
      <c r="G184" s="24" t="s">
        <v>366</v>
      </c>
      <c r="H184" s="25"/>
      <c r="I184" s="26" t="s">
        <v>78</v>
      </c>
      <c r="J184" s="58">
        <v>0.12</v>
      </c>
      <c r="K184" s="28">
        <v>4000</v>
      </c>
      <c r="L184" s="26"/>
    </row>
    <row r="185" spans="1:12" s="22" customFormat="1" ht="23.25" customHeight="1">
      <c r="A185" s="22" t="s">
        <v>35</v>
      </c>
      <c r="F185" s="23"/>
      <c r="G185" s="24"/>
      <c r="H185" s="25"/>
      <c r="I185" s="26" t="s">
        <v>78</v>
      </c>
      <c r="J185" s="58">
        <v>0.1</v>
      </c>
      <c r="K185" s="28">
        <v>2000</v>
      </c>
      <c r="L185" s="26"/>
    </row>
    <row r="186" spans="1:12" s="22" customFormat="1" ht="23.25" customHeight="1">
      <c r="A186" s="22" t="s">
        <v>36</v>
      </c>
      <c r="F186" s="23"/>
      <c r="G186" s="24"/>
      <c r="H186" s="25"/>
      <c r="I186" s="26"/>
      <c r="J186" s="27"/>
      <c r="K186" s="28"/>
      <c r="L186" s="26"/>
    </row>
    <row r="187" spans="1:12" ht="23.25" customHeight="1">
      <c r="K187" s="59">
        <f>SUM(K3:K186)</f>
        <v>36520</v>
      </c>
      <c r="L187" s="33" t="s">
        <v>461</v>
      </c>
    </row>
  </sheetData>
  <mergeCells count="1">
    <mergeCell ref="A1:M1"/>
  </mergeCells>
  <phoneticPr fontId="3" type="noConversion"/>
  <pageMargins left="0.31496062992125984" right="0.31496062992125984" top="0.35433070866141736" bottom="0.35433070866141736" header="0.31496062992125984" footer="0.31496062992125984"/>
  <pageSetup paperSize="142" scale="58" fitToHeight="0" orientation="portrait" r:id="rId1"/>
  <rowBreaks count="3" manualBreakCount="3">
    <brk id="52" max="16383" man="1"/>
    <brk id="92" max="16383" man="1"/>
    <brk id="14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5C549-832A-4F9B-83AA-03EC051AE44D}">
  <dimension ref="A1:AM30"/>
  <sheetViews>
    <sheetView view="pageBreakPreview" zoomScale="70" zoomScaleNormal="55" zoomScaleSheetLayoutView="70" workbookViewId="0">
      <pane xSplit="2" ySplit="3" topLeftCell="T16" activePane="bottomRight" state="frozen"/>
      <selection pane="topRight" activeCell="C1" sqref="C1"/>
      <selection pane="bottomLeft" activeCell="A3" sqref="A3"/>
      <selection pane="bottomRight" activeCell="AB23" sqref="AB23"/>
    </sheetView>
  </sheetViews>
  <sheetFormatPr defaultColWidth="9.28515625" defaultRowHeight="15"/>
  <cols>
    <col min="1" max="1" width="6.5703125" style="6" customWidth="1"/>
    <col min="2" max="2" width="22.5703125" style="9" customWidth="1"/>
    <col min="3" max="3" width="10.28515625" style="8" customWidth="1"/>
    <col min="4" max="4" width="43.28515625" style="5" customWidth="1"/>
    <col min="5" max="5" width="10.28515625" style="8" customWidth="1"/>
    <col min="6" max="6" width="43.28515625" style="5" customWidth="1"/>
    <col min="7" max="7" width="10.28515625" style="8" customWidth="1"/>
    <col min="8" max="8" width="43.28515625" style="5" customWidth="1"/>
    <col min="9" max="9" width="10.28515625" style="8" customWidth="1"/>
    <col min="10" max="10" width="43.28515625" style="5" customWidth="1"/>
    <col min="11" max="11" width="10.28515625" style="8" customWidth="1"/>
    <col min="12" max="12" width="43.28515625" style="5" customWidth="1"/>
    <col min="13" max="13" width="10.28515625" style="8" customWidth="1"/>
    <col min="14" max="14" width="43.28515625" style="5" customWidth="1"/>
    <col min="15" max="15" width="10.28515625" style="8" customWidth="1"/>
    <col min="16" max="16" width="43.28515625" style="5" customWidth="1"/>
    <col min="17" max="17" width="10.28515625" style="8" customWidth="1"/>
    <col min="18" max="18" width="43.28515625" style="5" customWidth="1"/>
    <col min="19" max="19" width="10.28515625" style="8" customWidth="1"/>
    <col min="20" max="20" width="43.28515625" style="5" customWidth="1"/>
    <col min="21" max="21" width="10.28515625" style="8" customWidth="1"/>
    <col min="22" max="22" width="43.28515625" style="5" customWidth="1"/>
    <col min="23" max="23" width="10.28515625" style="8" customWidth="1"/>
    <col min="24" max="24" width="43.28515625" style="5" customWidth="1"/>
    <col min="25" max="25" width="10.28515625" style="8" customWidth="1"/>
    <col min="26" max="26" width="43.28515625" style="5" customWidth="1"/>
    <col min="27" max="27" width="10.28515625" style="8" customWidth="1"/>
    <col min="28" max="28" width="43.28515625" style="5" customWidth="1"/>
    <col min="29" max="29" width="10.28515625" style="8" customWidth="1"/>
    <col min="30" max="30" width="43.28515625" style="5" customWidth="1"/>
    <col min="31" max="31" width="10.28515625" style="8" customWidth="1"/>
    <col min="32" max="32" width="43.28515625" style="5" customWidth="1"/>
    <col min="33" max="33" width="10.28515625" style="8" customWidth="1"/>
    <col min="34" max="34" width="43.28515625" style="5" customWidth="1"/>
    <col min="35" max="35" width="10.28515625" style="8" customWidth="1"/>
    <col min="36" max="36" width="43.28515625" style="5" customWidth="1"/>
    <col min="37" max="37" width="10.28515625" style="8" customWidth="1"/>
    <col min="38" max="38" width="43.28515625" style="5" customWidth="1"/>
    <col min="39" max="16384" width="9.28515625" style="6"/>
  </cols>
  <sheetData>
    <row r="1" spans="1:39" ht="21">
      <c r="A1" s="72" t="s">
        <v>463</v>
      </c>
      <c r="B1" s="73"/>
      <c r="C1" s="60"/>
      <c r="D1" s="62"/>
      <c r="E1" s="63"/>
      <c r="F1" s="62"/>
      <c r="G1" s="63"/>
      <c r="H1" s="62"/>
      <c r="I1" s="63"/>
      <c r="J1" s="62"/>
      <c r="K1" s="63"/>
      <c r="L1" s="62"/>
      <c r="M1" s="63"/>
      <c r="N1" s="62"/>
      <c r="O1" s="63"/>
      <c r="P1" s="62"/>
      <c r="Q1" s="63"/>
      <c r="R1" s="62"/>
      <c r="S1" s="63"/>
      <c r="T1" s="62"/>
      <c r="U1" s="63"/>
      <c r="V1" s="62"/>
      <c r="W1" s="63"/>
      <c r="X1" s="62"/>
      <c r="Y1" s="63"/>
      <c r="Z1" s="13"/>
      <c r="AA1" s="63"/>
      <c r="AB1" s="62"/>
      <c r="AC1" s="63"/>
      <c r="AD1" s="62"/>
      <c r="AE1" s="63"/>
      <c r="AF1" s="62"/>
      <c r="AG1" s="63"/>
      <c r="AH1" s="62"/>
      <c r="AI1" s="63"/>
      <c r="AJ1" s="62"/>
      <c r="AK1" s="63"/>
      <c r="AL1" s="62"/>
      <c r="AM1" s="61"/>
    </row>
    <row r="2" spans="1:39" s="7" customFormat="1" ht="18.75">
      <c r="A2" s="77" t="s">
        <v>227</v>
      </c>
      <c r="B2" s="77"/>
      <c r="C2" s="65" t="s">
        <v>314</v>
      </c>
      <c r="D2" s="65"/>
      <c r="E2" s="66" t="s">
        <v>260</v>
      </c>
      <c r="F2" s="67"/>
      <c r="G2" s="65" t="s">
        <v>255</v>
      </c>
      <c r="H2" s="65"/>
      <c r="I2" s="65" t="s">
        <v>254</v>
      </c>
      <c r="J2" s="65"/>
      <c r="K2" s="65" t="s">
        <v>266</v>
      </c>
      <c r="L2" s="65"/>
      <c r="M2" s="65" t="s">
        <v>274</v>
      </c>
      <c r="N2" s="65"/>
      <c r="O2" s="65" t="s">
        <v>285</v>
      </c>
      <c r="P2" s="65"/>
      <c r="Q2" s="65" t="s">
        <v>289</v>
      </c>
      <c r="R2" s="65"/>
      <c r="S2" s="65" t="s">
        <v>396</v>
      </c>
      <c r="T2" s="65"/>
      <c r="U2" s="65" t="s">
        <v>397</v>
      </c>
      <c r="V2" s="65"/>
      <c r="W2" s="65" t="s">
        <v>422</v>
      </c>
      <c r="X2" s="65"/>
      <c r="Y2" s="65" t="s">
        <v>433</v>
      </c>
      <c r="Z2" s="65"/>
      <c r="AA2" s="79" t="s">
        <v>503</v>
      </c>
      <c r="AB2" s="79"/>
      <c r="AC2" s="65" t="s">
        <v>308</v>
      </c>
      <c r="AD2" s="65"/>
      <c r="AE2" s="65" t="s">
        <v>337</v>
      </c>
      <c r="AF2" s="65"/>
      <c r="AG2" s="65" t="s">
        <v>362</v>
      </c>
      <c r="AH2" s="65"/>
      <c r="AI2" s="65" t="s">
        <v>363</v>
      </c>
      <c r="AJ2" s="65"/>
      <c r="AK2" s="65" t="s">
        <v>465</v>
      </c>
      <c r="AL2" s="65"/>
    </row>
    <row r="3" spans="1:39" s="2" customFormat="1">
      <c r="A3" s="77"/>
      <c r="B3" s="77"/>
      <c r="C3" s="3" t="s">
        <v>231</v>
      </c>
      <c r="D3" s="3" t="s">
        <v>228</v>
      </c>
      <c r="E3" s="3" t="s">
        <v>231</v>
      </c>
      <c r="F3" s="3" t="s">
        <v>228</v>
      </c>
      <c r="G3" s="3" t="s">
        <v>231</v>
      </c>
      <c r="H3" s="3" t="s">
        <v>228</v>
      </c>
      <c r="I3" s="3" t="s">
        <v>231</v>
      </c>
      <c r="J3" s="3" t="s">
        <v>228</v>
      </c>
      <c r="K3" s="3" t="s">
        <v>231</v>
      </c>
      <c r="L3" s="3" t="s">
        <v>228</v>
      </c>
      <c r="M3" s="3" t="s">
        <v>231</v>
      </c>
      <c r="N3" s="3" t="s">
        <v>228</v>
      </c>
      <c r="O3" s="3" t="s">
        <v>231</v>
      </c>
      <c r="P3" s="3" t="s">
        <v>228</v>
      </c>
      <c r="Q3" s="3" t="s">
        <v>231</v>
      </c>
      <c r="R3" s="3" t="s">
        <v>228</v>
      </c>
      <c r="S3" s="3" t="s">
        <v>231</v>
      </c>
      <c r="T3" s="3" t="s">
        <v>228</v>
      </c>
      <c r="U3" s="3" t="s">
        <v>231</v>
      </c>
      <c r="V3" s="3" t="s">
        <v>228</v>
      </c>
      <c r="W3" s="3" t="s">
        <v>231</v>
      </c>
      <c r="X3" s="3" t="s">
        <v>228</v>
      </c>
      <c r="Y3" s="3" t="s">
        <v>231</v>
      </c>
      <c r="Z3" s="3" t="s">
        <v>228</v>
      </c>
      <c r="AA3" s="3" t="s">
        <v>231</v>
      </c>
      <c r="AB3" s="3" t="s">
        <v>228</v>
      </c>
      <c r="AC3" s="3" t="s">
        <v>231</v>
      </c>
      <c r="AD3" s="3" t="s">
        <v>228</v>
      </c>
      <c r="AE3" s="3" t="s">
        <v>231</v>
      </c>
      <c r="AF3" s="3" t="s">
        <v>228</v>
      </c>
      <c r="AG3" s="3" t="s">
        <v>231</v>
      </c>
      <c r="AH3" s="3" t="s">
        <v>228</v>
      </c>
      <c r="AI3" s="3" t="s">
        <v>231</v>
      </c>
      <c r="AJ3" s="3" t="s">
        <v>228</v>
      </c>
      <c r="AK3" s="3" t="s">
        <v>231</v>
      </c>
      <c r="AL3" s="3" t="s">
        <v>228</v>
      </c>
    </row>
    <row r="4" spans="1:39" ht="60">
      <c r="A4" s="68" t="s">
        <v>252</v>
      </c>
      <c r="B4" s="69"/>
      <c r="C4" s="8" t="s">
        <v>290</v>
      </c>
      <c r="D4" s="5" t="s">
        <v>237</v>
      </c>
      <c r="F4" s="5" t="s">
        <v>305</v>
      </c>
      <c r="J4" s="5" t="s">
        <v>345</v>
      </c>
      <c r="L4" s="5" t="s">
        <v>267</v>
      </c>
      <c r="N4" s="5" t="s">
        <v>283</v>
      </c>
      <c r="P4" s="5" t="s">
        <v>315</v>
      </c>
      <c r="Q4" s="8" t="s">
        <v>290</v>
      </c>
      <c r="W4" s="8" t="s">
        <v>290</v>
      </c>
      <c r="X4" s="5" t="s">
        <v>421</v>
      </c>
    </row>
    <row r="5" spans="1:39" ht="60">
      <c r="A5" s="68" t="s">
        <v>229</v>
      </c>
      <c r="B5" s="69"/>
      <c r="T5" s="5" t="s">
        <v>393</v>
      </c>
      <c r="V5" s="5" t="s">
        <v>400</v>
      </c>
      <c r="AJ5" s="5" t="s">
        <v>480</v>
      </c>
    </row>
    <row r="6" spans="1:39" ht="75">
      <c r="A6" s="68" t="s">
        <v>230</v>
      </c>
      <c r="B6" s="69"/>
      <c r="C6" s="8" t="s">
        <v>253</v>
      </c>
      <c r="D6" s="5" t="s">
        <v>321</v>
      </c>
      <c r="E6" s="8" t="s">
        <v>232</v>
      </c>
      <c r="F6" s="5" t="s">
        <v>302</v>
      </c>
      <c r="I6" s="8" t="s">
        <v>253</v>
      </c>
      <c r="J6" s="5" t="s">
        <v>320</v>
      </c>
      <c r="K6" s="8" t="s">
        <v>232</v>
      </c>
      <c r="L6" s="5" t="s">
        <v>303</v>
      </c>
      <c r="P6" s="5" t="s">
        <v>304</v>
      </c>
      <c r="Q6" s="8" t="s">
        <v>232</v>
      </c>
      <c r="R6" s="5" t="s">
        <v>291</v>
      </c>
      <c r="T6" s="5" t="s">
        <v>392</v>
      </c>
      <c r="V6" s="5" t="s">
        <v>398</v>
      </c>
      <c r="X6" s="5" t="s">
        <v>423</v>
      </c>
      <c r="Z6" s="5" t="s">
        <v>434</v>
      </c>
      <c r="AA6" s="8" t="s">
        <v>232</v>
      </c>
      <c r="AB6" s="5" t="s">
        <v>527</v>
      </c>
      <c r="AC6" s="8" t="s">
        <v>233</v>
      </c>
      <c r="AD6" s="5" t="s">
        <v>310</v>
      </c>
      <c r="AE6" s="8" t="s">
        <v>232</v>
      </c>
      <c r="AF6" s="5" t="s">
        <v>338</v>
      </c>
      <c r="AG6" s="8" t="s">
        <v>253</v>
      </c>
      <c r="AH6" s="5" t="s">
        <v>322</v>
      </c>
      <c r="AJ6" s="5" t="s">
        <v>478</v>
      </c>
      <c r="AK6" s="4" t="s">
        <v>232</v>
      </c>
      <c r="AL6" s="5" t="s">
        <v>475</v>
      </c>
    </row>
    <row r="7" spans="1:39">
      <c r="A7" s="68" t="s">
        <v>33</v>
      </c>
      <c r="B7" s="69"/>
    </row>
    <row r="8" spans="1:39" ht="75">
      <c r="B8" s="9" t="s">
        <v>50</v>
      </c>
      <c r="C8" s="8" t="s">
        <v>232</v>
      </c>
      <c r="D8" s="5" t="s">
        <v>316</v>
      </c>
      <c r="E8" s="8" t="s">
        <v>232</v>
      </c>
      <c r="F8" s="5" t="s">
        <v>301</v>
      </c>
      <c r="G8" s="8" t="s">
        <v>232</v>
      </c>
      <c r="H8" s="5" t="s">
        <v>247</v>
      </c>
      <c r="I8" s="8" t="s">
        <v>253</v>
      </c>
      <c r="J8" s="5" t="s">
        <v>262</v>
      </c>
      <c r="K8" s="8" t="s">
        <v>232</v>
      </c>
      <c r="L8" s="5" t="s">
        <v>299</v>
      </c>
      <c r="M8" s="8" t="s">
        <v>232</v>
      </c>
      <c r="N8" s="5" t="s">
        <v>280</v>
      </c>
      <c r="P8" s="5" t="s">
        <v>300</v>
      </c>
      <c r="Q8" s="8" t="s">
        <v>232</v>
      </c>
      <c r="R8" s="5" t="s">
        <v>292</v>
      </c>
      <c r="T8" s="5" t="s">
        <v>386</v>
      </c>
      <c r="V8" s="5" t="s">
        <v>401</v>
      </c>
      <c r="X8" s="5" t="s">
        <v>427</v>
      </c>
      <c r="Z8" s="74" t="s">
        <v>436</v>
      </c>
      <c r="AA8" s="8" t="s">
        <v>232</v>
      </c>
      <c r="AB8" s="5" t="s">
        <v>528</v>
      </c>
      <c r="AC8" s="8" t="s">
        <v>233</v>
      </c>
      <c r="AD8" s="5" t="s">
        <v>317</v>
      </c>
      <c r="AE8" s="8" t="s">
        <v>232</v>
      </c>
      <c r="AF8" s="5" t="s">
        <v>338</v>
      </c>
      <c r="AG8" s="8" t="s">
        <v>232</v>
      </c>
      <c r="AH8" s="5" t="s">
        <v>324</v>
      </c>
      <c r="AJ8" s="5" t="s">
        <v>479</v>
      </c>
      <c r="AK8" s="4" t="s">
        <v>232</v>
      </c>
      <c r="AL8" s="5" t="s">
        <v>475</v>
      </c>
    </row>
    <row r="9" spans="1:39" ht="45">
      <c r="B9" s="9" t="s">
        <v>52</v>
      </c>
      <c r="C9" s="8" t="s">
        <v>232</v>
      </c>
      <c r="D9" s="5" t="s">
        <v>243</v>
      </c>
      <c r="E9" s="8" t="s">
        <v>232</v>
      </c>
      <c r="F9" s="5" t="s">
        <v>264</v>
      </c>
      <c r="H9" s="5" t="s">
        <v>250</v>
      </c>
      <c r="I9" s="8" t="s">
        <v>233</v>
      </c>
      <c r="J9" s="5" t="s">
        <v>261</v>
      </c>
      <c r="K9" s="8" t="s">
        <v>232</v>
      </c>
      <c r="L9" s="5" t="s">
        <v>273</v>
      </c>
      <c r="M9" s="8" t="s">
        <v>232</v>
      </c>
      <c r="N9" s="5" t="s">
        <v>276</v>
      </c>
      <c r="Q9" s="8" t="s">
        <v>232</v>
      </c>
      <c r="R9" s="5" t="s">
        <v>293</v>
      </c>
      <c r="Z9" s="75"/>
      <c r="AA9" s="8" t="s">
        <v>232</v>
      </c>
      <c r="AB9" s="5" t="s">
        <v>529</v>
      </c>
      <c r="AC9" s="8" t="s">
        <v>233</v>
      </c>
      <c r="AD9" s="5" t="s">
        <v>311</v>
      </c>
      <c r="AE9" s="8" t="s">
        <v>238</v>
      </c>
      <c r="AF9" s="5" t="s">
        <v>339</v>
      </c>
      <c r="AG9" s="8" t="s">
        <v>232</v>
      </c>
      <c r="AH9" s="5" t="s">
        <v>323</v>
      </c>
      <c r="AJ9" s="5" t="s">
        <v>481</v>
      </c>
    </row>
    <row r="10" spans="1:39" ht="30">
      <c r="B10" s="9" t="s">
        <v>242</v>
      </c>
      <c r="E10" s="8" t="s">
        <v>232</v>
      </c>
      <c r="F10" s="5" t="s">
        <v>263</v>
      </c>
      <c r="I10" s="8" t="s">
        <v>232</v>
      </c>
      <c r="J10" s="5" t="s">
        <v>344</v>
      </c>
      <c r="T10" s="5" t="s">
        <v>394</v>
      </c>
      <c r="X10" s="5" t="s">
        <v>424</v>
      </c>
      <c r="Z10" s="75"/>
      <c r="AE10" s="8" t="s">
        <v>232</v>
      </c>
      <c r="AF10" s="5" t="s">
        <v>348</v>
      </c>
      <c r="AG10" s="8" t="s">
        <v>232</v>
      </c>
      <c r="AH10" s="5" t="s">
        <v>325</v>
      </c>
      <c r="AJ10" s="5" t="s">
        <v>482</v>
      </c>
      <c r="AK10" s="4" t="s">
        <v>232</v>
      </c>
      <c r="AL10" s="5" t="s">
        <v>471</v>
      </c>
    </row>
    <row r="11" spans="1:39" ht="30">
      <c r="B11" s="9" t="s">
        <v>133</v>
      </c>
      <c r="T11" s="5" t="s">
        <v>387</v>
      </c>
      <c r="V11" s="5" t="s">
        <v>399</v>
      </c>
      <c r="Z11" s="76"/>
      <c r="AF11" s="5" t="s">
        <v>347</v>
      </c>
      <c r="AJ11" s="5" t="s">
        <v>483</v>
      </c>
      <c r="AK11" s="4" t="s">
        <v>232</v>
      </c>
      <c r="AL11" s="5" t="s">
        <v>472</v>
      </c>
    </row>
    <row r="12" spans="1:39">
      <c r="A12" s="68" t="s">
        <v>88</v>
      </c>
      <c r="B12" s="69"/>
    </row>
    <row r="13" spans="1:39" ht="30">
      <c r="B13" s="9" t="s">
        <v>128</v>
      </c>
      <c r="C13" s="8" t="s">
        <v>238</v>
      </c>
      <c r="D13" s="5" t="s">
        <v>241</v>
      </c>
      <c r="E13" s="8" t="s">
        <v>232</v>
      </c>
      <c r="F13" s="5" t="s">
        <v>265</v>
      </c>
      <c r="G13" s="8" t="s">
        <v>232</v>
      </c>
      <c r="H13" s="5" t="s">
        <v>248</v>
      </c>
      <c r="M13" s="8" t="s">
        <v>232</v>
      </c>
      <c r="N13" s="5" t="s">
        <v>276</v>
      </c>
      <c r="V13" s="5" t="s">
        <v>402</v>
      </c>
      <c r="AC13" s="8" t="s">
        <v>233</v>
      </c>
      <c r="AD13" s="5" t="s">
        <v>311</v>
      </c>
      <c r="AG13" s="8" t="s">
        <v>253</v>
      </c>
      <c r="AH13" s="5" t="s">
        <v>326</v>
      </c>
      <c r="AJ13" s="5" t="s">
        <v>484</v>
      </c>
      <c r="AK13" s="4" t="s">
        <v>232</v>
      </c>
      <c r="AL13" s="5" t="s">
        <v>474</v>
      </c>
    </row>
    <row r="14" spans="1:39">
      <c r="B14" s="9" t="s">
        <v>127</v>
      </c>
      <c r="C14" s="8" t="s">
        <v>233</v>
      </c>
      <c r="D14" s="5" t="s">
        <v>240</v>
      </c>
      <c r="M14" s="8" t="s">
        <v>232</v>
      </c>
      <c r="N14" s="5" t="s">
        <v>279</v>
      </c>
      <c r="Q14" s="8" t="s">
        <v>232</v>
      </c>
      <c r="R14" s="5" t="s">
        <v>294</v>
      </c>
      <c r="V14" s="5" t="s">
        <v>403</v>
      </c>
    </row>
    <row r="15" spans="1:39">
      <c r="B15" s="9" t="s">
        <v>157</v>
      </c>
      <c r="AK15" s="4" t="s">
        <v>232</v>
      </c>
      <c r="AL15" s="5" t="s">
        <v>473</v>
      </c>
    </row>
    <row r="16" spans="1:39" ht="120">
      <c r="B16" s="9" t="s">
        <v>236</v>
      </c>
      <c r="E16" s="8" t="s">
        <v>232</v>
      </c>
      <c r="F16" s="5" t="s">
        <v>263</v>
      </c>
      <c r="G16" s="8" t="s">
        <v>232</v>
      </c>
      <c r="H16" s="5" t="s">
        <v>249</v>
      </c>
      <c r="I16" s="8" t="s">
        <v>232</v>
      </c>
      <c r="J16" s="5" t="s">
        <v>256</v>
      </c>
      <c r="K16" s="8" t="s">
        <v>232</v>
      </c>
      <c r="L16" s="5" t="s">
        <v>268</v>
      </c>
      <c r="M16" s="8" t="s">
        <v>232</v>
      </c>
      <c r="N16" s="5" t="s">
        <v>282</v>
      </c>
      <c r="Q16" s="8" t="s">
        <v>232</v>
      </c>
      <c r="R16" s="5" t="s">
        <v>296</v>
      </c>
      <c r="T16" s="5" t="s">
        <v>388</v>
      </c>
      <c r="V16" s="5" t="s">
        <v>407</v>
      </c>
      <c r="X16" s="5" t="s">
        <v>425</v>
      </c>
      <c r="Z16" s="5" t="s">
        <v>437</v>
      </c>
      <c r="AA16" s="8" t="s">
        <v>232</v>
      </c>
      <c r="AB16" s="5" t="s">
        <v>530</v>
      </c>
      <c r="AE16" s="8" t="s">
        <v>232</v>
      </c>
      <c r="AF16" s="5" t="s">
        <v>340</v>
      </c>
      <c r="AG16" s="8" t="s">
        <v>232</v>
      </c>
      <c r="AH16" s="5" t="s">
        <v>332</v>
      </c>
      <c r="AJ16" s="5" t="s">
        <v>485</v>
      </c>
      <c r="AK16" s="4" t="s">
        <v>232</v>
      </c>
      <c r="AL16" s="5" t="s">
        <v>466</v>
      </c>
    </row>
    <row r="17" spans="1:38" ht="45">
      <c r="B17" s="9" t="s">
        <v>170</v>
      </c>
      <c r="I17" s="8" t="s">
        <v>232</v>
      </c>
      <c r="J17" s="5" t="s">
        <v>333</v>
      </c>
      <c r="K17" s="8" t="s">
        <v>232</v>
      </c>
      <c r="L17" s="5" t="s">
        <v>334</v>
      </c>
      <c r="T17" s="5" t="s">
        <v>395</v>
      </c>
      <c r="V17" s="5" t="s">
        <v>404</v>
      </c>
      <c r="X17" s="5" t="s">
        <v>426</v>
      </c>
      <c r="Z17" s="5" t="s">
        <v>435</v>
      </c>
      <c r="AE17" s="8" t="s">
        <v>232</v>
      </c>
      <c r="AF17" s="5" t="s">
        <v>342</v>
      </c>
      <c r="AG17" s="8" t="s">
        <v>232</v>
      </c>
      <c r="AH17" s="5" t="s">
        <v>331</v>
      </c>
      <c r="AJ17" s="5" t="s">
        <v>486</v>
      </c>
      <c r="AK17" s="4" t="s">
        <v>232</v>
      </c>
      <c r="AL17" s="5" t="s">
        <v>468</v>
      </c>
    </row>
    <row r="18" spans="1:38" ht="45">
      <c r="A18" s="70" t="s">
        <v>309</v>
      </c>
      <c r="B18" s="71"/>
      <c r="C18" s="8" t="s">
        <v>232</v>
      </c>
      <c r="D18" s="5" t="s">
        <v>245</v>
      </c>
      <c r="I18" s="8" t="s">
        <v>232</v>
      </c>
      <c r="J18" s="5" t="s">
        <v>328</v>
      </c>
      <c r="K18" s="8" t="s">
        <v>232</v>
      </c>
      <c r="L18" s="5" t="s">
        <v>271</v>
      </c>
      <c r="M18" s="8" t="s">
        <v>233</v>
      </c>
      <c r="N18" s="5" t="s">
        <v>275</v>
      </c>
      <c r="Q18" s="8" t="s">
        <v>233</v>
      </c>
      <c r="R18" s="5" t="s">
        <v>297</v>
      </c>
      <c r="AA18" s="8" t="s">
        <v>232</v>
      </c>
      <c r="AB18" s="5" t="s">
        <v>533</v>
      </c>
      <c r="AC18" s="8" t="s">
        <v>233</v>
      </c>
      <c r="AD18" s="5" t="s">
        <v>318</v>
      </c>
      <c r="AG18" s="8" t="s">
        <v>232</v>
      </c>
      <c r="AH18" s="5" t="s">
        <v>330</v>
      </c>
      <c r="AJ18" s="5" t="s">
        <v>489</v>
      </c>
    </row>
    <row r="19" spans="1:38">
      <c r="A19" s="68" t="s">
        <v>134</v>
      </c>
      <c r="B19" s="69"/>
    </row>
    <row r="20" spans="1:38" ht="30">
      <c r="B20" s="9" t="s">
        <v>389</v>
      </c>
      <c r="C20" s="8" t="s">
        <v>232</v>
      </c>
      <c r="D20" s="5" t="s">
        <v>246</v>
      </c>
      <c r="E20" s="8" t="s">
        <v>232</v>
      </c>
      <c r="F20" s="5" t="s">
        <v>306</v>
      </c>
      <c r="I20" s="8" t="s">
        <v>232</v>
      </c>
      <c r="J20" s="5" t="s">
        <v>258</v>
      </c>
      <c r="M20" s="8" t="s">
        <v>232</v>
      </c>
      <c r="N20" s="5" t="s">
        <v>277</v>
      </c>
      <c r="Q20" s="8" t="s">
        <v>232</v>
      </c>
      <c r="R20" s="5" t="s">
        <v>295</v>
      </c>
      <c r="T20" s="5" t="s">
        <v>390</v>
      </c>
      <c r="Z20" s="5" t="s">
        <v>438</v>
      </c>
      <c r="AA20" s="8" t="s">
        <v>232</v>
      </c>
      <c r="AB20" s="5" t="s">
        <v>531</v>
      </c>
      <c r="AE20" s="8" t="s">
        <v>232</v>
      </c>
      <c r="AG20" s="8" t="s">
        <v>232</v>
      </c>
      <c r="AH20" s="5" t="s">
        <v>336</v>
      </c>
      <c r="AJ20" s="5" t="s">
        <v>487</v>
      </c>
      <c r="AK20" s="4" t="s">
        <v>232</v>
      </c>
      <c r="AL20" s="5" t="s">
        <v>467</v>
      </c>
    </row>
    <row r="21" spans="1:38" ht="180">
      <c r="B21" s="9" t="s">
        <v>469</v>
      </c>
      <c r="C21" s="8" t="s">
        <v>232</v>
      </c>
      <c r="D21" s="5" t="s">
        <v>307</v>
      </c>
      <c r="E21" s="8" t="s">
        <v>232</v>
      </c>
      <c r="F21" s="5" t="s">
        <v>312</v>
      </c>
      <c r="I21" s="8" t="s">
        <v>232</v>
      </c>
      <c r="J21" s="5" t="s">
        <v>257</v>
      </c>
      <c r="K21" s="8" t="s">
        <v>232</v>
      </c>
      <c r="L21" s="5" t="s">
        <v>272</v>
      </c>
      <c r="M21" s="8" t="s">
        <v>232</v>
      </c>
      <c r="N21" s="5" t="s">
        <v>281</v>
      </c>
      <c r="P21" s="5" t="s">
        <v>287</v>
      </c>
      <c r="Q21" s="8" t="s">
        <v>232</v>
      </c>
      <c r="R21" s="5" t="s">
        <v>313</v>
      </c>
      <c r="T21" s="5" t="s">
        <v>391</v>
      </c>
      <c r="V21" s="5" t="s">
        <v>406</v>
      </c>
      <c r="Z21" s="5" t="s">
        <v>439</v>
      </c>
      <c r="AA21" s="8" t="s">
        <v>232</v>
      </c>
      <c r="AB21" s="5" t="s">
        <v>532</v>
      </c>
      <c r="AE21" s="8" t="s">
        <v>232</v>
      </c>
      <c r="AF21" s="5" t="s">
        <v>346</v>
      </c>
      <c r="AG21" s="8" t="s">
        <v>232</v>
      </c>
      <c r="AH21" s="5" t="s">
        <v>335</v>
      </c>
      <c r="AJ21" s="5" t="s">
        <v>488</v>
      </c>
      <c r="AK21" s="4" t="s">
        <v>232</v>
      </c>
      <c r="AL21" s="5" t="s">
        <v>477</v>
      </c>
    </row>
    <row r="22" spans="1:38">
      <c r="B22" s="9" t="s">
        <v>135</v>
      </c>
      <c r="C22" s="8" t="s">
        <v>232</v>
      </c>
      <c r="D22" s="5" t="s">
        <v>251</v>
      </c>
      <c r="E22" s="8" t="s">
        <v>232</v>
      </c>
      <c r="F22" s="5" t="s">
        <v>251</v>
      </c>
      <c r="I22" s="8" t="s">
        <v>232</v>
      </c>
      <c r="J22" s="5" t="s">
        <v>251</v>
      </c>
      <c r="K22" s="8" t="s">
        <v>232</v>
      </c>
      <c r="L22" s="5" t="s">
        <v>251</v>
      </c>
      <c r="M22" s="8" t="s">
        <v>232</v>
      </c>
      <c r="N22" s="5" t="s">
        <v>251</v>
      </c>
      <c r="Q22" s="8" t="s">
        <v>232</v>
      </c>
      <c r="R22" s="5" t="s">
        <v>251</v>
      </c>
      <c r="Z22" s="5" t="s">
        <v>440</v>
      </c>
      <c r="AE22" s="8" t="s">
        <v>232</v>
      </c>
      <c r="AF22" s="5" t="s">
        <v>251</v>
      </c>
      <c r="AG22" s="8" t="s">
        <v>232</v>
      </c>
      <c r="AH22" s="5" t="s">
        <v>251</v>
      </c>
      <c r="AJ22" s="5" t="s">
        <v>251</v>
      </c>
      <c r="AK22" s="4" t="s">
        <v>232</v>
      </c>
      <c r="AL22" s="5" t="s">
        <v>470</v>
      </c>
    </row>
    <row r="23" spans="1:38" ht="30">
      <c r="B23" s="9" t="s">
        <v>2</v>
      </c>
      <c r="J23" s="5" t="s">
        <v>259</v>
      </c>
      <c r="K23" s="8" t="s">
        <v>232</v>
      </c>
      <c r="L23" s="5" t="s">
        <v>270</v>
      </c>
      <c r="M23" s="8" t="s">
        <v>232</v>
      </c>
      <c r="N23" s="5" t="s">
        <v>278</v>
      </c>
      <c r="P23" s="5" t="s">
        <v>286</v>
      </c>
      <c r="V23" s="5" t="s">
        <v>405</v>
      </c>
      <c r="AE23" s="8" t="s">
        <v>232</v>
      </c>
      <c r="AF23" s="5" t="s">
        <v>343</v>
      </c>
    </row>
    <row r="24" spans="1:38" ht="75">
      <c r="A24" s="68" t="s">
        <v>2</v>
      </c>
      <c r="B24" s="69"/>
      <c r="J24" s="5" t="s">
        <v>327</v>
      </c>
      <c r="K24" s="8" t="s">
        <v>232</v>
      </c>
      <c r="L24" s="5" t="s">
        <v>269</v>
      </c>
      <c r="X24" s="5" t="s">
        <v>428</v>
      </c>
      <c r="AE24" s="8" t="s">
        <v>238</v>
      </c>
      <c r="AF24" s="5" t="s">
        <v>341</v>
      </c>
      <c r="AG24" s="8" t="s">
        <v>232</v>
      </c>
      <c r="AH24" s="5" t="s">
        <v>329</v>
      </c>
      <c r="AJ24" s="5" t="s">
        <v>490</v>
      </c>
    </row>
    <row r="25" spans="1:38" ht="60">
      <c r="A25" s="6" t="s">
        <v>34</v>
      </c>
      <c r="D25" s="5" t="s">
        <v>239</v>
      </c>
      <c r="E25" s="8" t="s">
        <v>232</v>
      </c>
      <c r="F25" s="5" t="s">
        <v>298</v>
      </c>
      <c r="G25" s="8" t="s">
        <v>232</v>
      </c>
      <c r="H25" s="5" t="s">
        <v>251</v>
      </c>
      <c r="I25" s="8" t="s">
        <v>232</v>
      </c>
      <c r="J25" s="5" t="s">
        <v>251</v>
      </c>
      <c r="M25" s="8" t="s">
        <v>232</v>
      </c>
      <c r="N25" s="5" t="s">
        <v>284</v>
      </c>
      <c r="P25" s="5" t="s">
        <v>288</v>
      </c>
      <c r="Q25" s="8" t="s">
        <v>232</v>
      </c>
      <c r="R25" s="5" t="s">
        <v>251</v>
      </c>
      <c r="T25" s="5" t="s">
        <v>464</v>
      </c>
      <c r="V25" s="5" t="s">
        <v>409</v>
      </c>
      <c r="Z25" s="5" t="s">
        <v>440</v>
      </c>
      <c r="AA25" s="8" t="s">
        <v>232</v>
      </c>
      <c r="AB25" s="5" t="s">
        <v>534</v>
      </c>
      <c r="AD25" s="5" t="s">
        <v>319</v>
      </c>
      <c r="AG25" s="8" t="s">
        <v>232</v>
      </c>
      <c r="AH25" s="5" t="s">
        <v>251</v>
      </c>
      <c r="AK25" s="4" t="s">
        <v>232</v>
      </c>
      <c r="AL25" s="5" t="s">
        <v>470</v>
      </c>
    </row>
    <row r="26" spans="1:38">
      <c r="A26" s="11" t="s">
        <v>408</v>
      </c>
      <c r="B26" s="12"/>
      <c r="T26" s="10">
        <v>0.1</v>
      </c>
      <c r="Z26" s="5" t="s">
        <v>440</v>
      </c>
      <c r="AA26" s="8" t="s">
        <v>232</v>
      </c>
      <c r="AB26" s="5" t="s">
        <v>534</v>
      </c>
      <c r="AK26" s="4" t="s">
        <v>232</v>
      </c>
      <c r="AL26" s="5" t="s">
        <v>470</v>
      </c>
    </row>
    <row r="27" spans="1:38">
      <c r="A27" s="68" t="s">
        <v>244</v>
      </c>
      <c r="B27" s="69"/>
      <c r="C27" s="8" t="s">
        <v>232</v>
      </c>
      <c r="E27" s="8" t="s">
        <v>232</v>
      </c>
      <c r="G27" s="8" t="s">
        <v>232</v>
      </c>
      <c r="I27" s="8" t="s">
        <v>232</v>
      </c>
      <c r="K27" s="8" t="s">
        <v>232</v>
      </c>
      <c r="M27" s="8" t="s">
        <v>232</v>
      </c>
      <c r="Q27" s="8" t="s">
        <v>232</v>
      </c>
      <c r="T27" s="10"/>
      <c r="V27" s="10"/>
      <c r="X27" s="10"/>
      <c r="Z27" s="10"/>
    </row>
    <row r="29" spans="1:38">
      <c r="A29" s="4" t="s">
        <v>232</v>
      </c>
    </row>
    <row r="30" spans="1:38">
      <c r="A30" s="4" t="s">
        <v>233</v>
      </c>
    </row>
  </sheetData>
  <mergeCells count="30">
    <mergeCell ref="A1:B1"/>
    <mergeCell ref="AK2:AL2"/>
    <mergeCell ref="AA2:AB2"/>
    <mergeCell ref="Z8:Z11"/>
    <mergeCell ref="A7:B7"/>
    <mergeCell ref="A6:B6"/>
    <mergeCell ref="A5:B5"/>
    <mergeCell ref="A4:B4"/>
    <mergeCell ref="G2:H2"/>
    <mergeCell ref="S2:T2"/>
    <mergeCell ref="U2:V2"/>
    <mergeCell ref="W2:X2"/>
    <mergeCell ref="Y2:Z2"/>
    <mergeCell ref="A2:B3"/>
    <mergeCell ref="C2:D2"/>
    <mergeCell ref="K2:L2"/>
    <mergeCell ref="A27:B27"/>
    <mergeCell ref="A24:B24"/>
    <mergeCell ref="A19:B19"/>
    <mergeCell ref="A18:B18"/>
    <mergeCell ref="A12:B12"/>
    <mergeCell ref="AI2:AJ2"/>
    <mergeCell ref="I2:J2"/>
    <mergeCell ref="E2:F2"/>
    <mergeCell ref="M2:N2"/>
    <mergeCell ref="O2:P2"/>
    <mergeCell ref="Q2:R2"/>
    <mergeCell ref="AC2:AD2"/>
    <mergeCell ref="AG2:AH2"/>
    <mergeCell ref="AE2:AF2"/>
  </mergeCells>
  <phoneticPr fontId="3" type="noConversion"/>
  <pageMargins left="0.23622047244094491" right="0.23622047244094491" top="0.74803149606299213" bottom="0.74803149606299213" header="0.31496062992125984" footer="0.31496062992125984"/>
  <pageSetup paperSize="9" scale="70" fitToWidth="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9F5FC-08C1-4174-9369-D48C52CE8A87}">
  <dimension ref="A1:N25"/>
  <sheetViews>
    <sheetView tabSelected="1" workbookViewId="0">
      <selection activeCell="N8" sqref="N8"/>
    </sheetView>
  </sheetViews>
  <sheetFormatPr defaultRowHeight="15"/>
  <sheetData>
    <row r="1" spans="1:14">
      <c r="A1" t="s">
        <v>504</v>
      </c>
      <c r="F1" t="s">
        <v>207</v>
      </c>
      <c r="J1" t="s">
        <v>520</v>
      </c>
      <c r="N1" t="s">
        <v>540</v>
      </c>
    </row>
    <row r="2" spans="1:14">
      <c r="A2" t="s">
        <v>505</v>
      </c>
      <c r="G2" t="s">
        <v>509</v>
      </c>
      <c r="K2" t="s">
        <v>521</v>
      </c>
      <c r="N2" t="s">
        <v>541</v>
      </c>
    </row>
    <row r="3" spans="1:14">
      <c r="A3" t="s">
        <v>506</v>
      </c>
      <c r="G3" t="s">
        <v>514</v>
      </c>
      <c r="J3" t="s">
        <v>535</v>
      </c>
      <c r="N3" t="s">
        <v>542</v>
      </c>
    </row>
    <row r="4" spans="1:14">
      <c r="G4" t="s">
        <v>510</v>
      </c>
      <c r="K4" t="s">
        <v>536</v>
      </c>
      <c r="N4" t="s">
        <v>543</v>
      </c>
    </row>
    <row r="5" spans="1:14">
      <c r="G5" t="s">
        <v>507</v>
      </c>
      <c r="J5" t="s">
        <v>537</v>
      </c>
      <c r="N5" t="s">
        <v>390</v>
      </c>
    </row>
    <row r="6" spans="1:14">
      <c r="G6" t="s">
        <v>508</v>
      </c>
      <c r="J6" t="s">
        <v>538</v>
      </c>
      <c r="N6" t="s">
        <v>544</v>
      </c>
    </row>
    <row r="7" spans="1:14">
      <c r="G7" t="s">
        <v>525</v>
      </c>
      <c r="J7" t="s">
        <v>539</v>
      </c>
      <c r="N7" t="s">
        <v>545</v>
      </c>
    </row>
    <row r="8" spans="1:14">
      <c r="F8" t="s">
        <v>511</v>
      </c>
    </row>
    <row r="9" spans="1:14">
      <c r="G9" t="s">
        <v>512</v>
      </c>
    </row>
    <row r="10" spans="1:14">
      <c r="G10" t="s">
        <v>510</v>
      </c>
    </row>
    <row r="11" spans="1:14">
      <c r="G11" t="s">
        <v>513</v>
      </c>
    </row>
    <row r="12" spans="1:14">
      <c r="G12" t="s">
        <v>514</v>
      </c>
    </row>
    <row r="13" spans="1:14">
      <c r="G13" t="s">
        <v>524</v>
      </c>
    </row>
    <row r="14" spans="1:14">
      <c r="F14" t="s">
        <v>515</v>
      </c>
    </row>
    <row r="15" spans="1:14">
      <c r="G15" t="s">
        <v>516</v>
      </c>
    </row>
    <row r="16" spans="1:14">
      <c r="G16" t="s">
        <v>514</v>
      </c>
    </row>
    <row r="17" spans="6:7">
      <c r="G17" t="s">
        <v>390</v>
      </c>
    </row>
    <row r="18" spans="6:7">
      <c r="G18" t="s">
        <v>523</v>
      </c>
    </row>
    <row r="19" spans="6:7">
      <c r="F19" t="s">
        <v>517</v>
      </c>
    </row>
    <row r="20" spans="6:7">
      <c r="G20" t="s">
        <v>516</v>
      </c>
    </row>
    <row r="21" spans="6:7">
      <c r="G21" t="s">
        <v>514</v>
      </c>
    </row>
    <row r="22" spans="6:7">
      <c r="G22" t="s">
        <v>518</v>
      </c>
    </row>
    <row r="23" spans="6:7">
      <c r="G23" t="s">
        <v>522</v>
      </c>
    </row>
    <row r="24" spans="6:7">
      <c r="F24" t="s">
        <v>519</v>
      </c>
    </row>
    <row r="25" spans="6:7">
      <c r="G25" t="s">
        <v>526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1D45-4076-431C-A6CD-57EF8CEFB1E5}">
  <dimension ref="A1:D29"/>
  <sheetViews>
    <sheetView view="pageBreakPreview" zoomScale="85" zoomScaleNormal="55" zoomScaleSheetLayoutView="85" workbookViewId="0">
      <pane xSplit="2" ySplit="2" topLeftCell="C13" activePane="bottomRight" state="frozen"/>
      <selection pane="topRight" activeCell="C1" sqref="C1"/>
      <selection pane="bottomLeft" activeCell="A3" sqref="A3"/>
      <selection pane="bottomRight" activeCell="F30" sqref="F30"/>
    </sheetView>
  </sheetViews>
  <sheetFormatPr defaultColWidth="9.28515625" defaultRowHeight="42" customHeight="1"/>
  <cols>
    <col min="1" max="1" width="6.5703125" style="6" customWidth="1"/>
    <col min="2" max="2" width="22.5703125" style="9" customWidth="1"/>
    <col min="3" max="3" width="12.7109375" style="8" customWidth="1"/>
    <col min="4" max="4" width="82.42578125" style="5" customWidth="1"/>
    <col min="5" max="16384" width="9.28515625" style="6"/>
  </cols>
  <sheetData>
    <row r="1" spans="1:4" s="7" customFormat="1" ht="18.75">
      <c r="A1" s="77" t="s">
        <v>227</v>
      </c>
      <c r="B1" s="77"/>
      <c r="C1" s="78"/>
      <c r="D1" s="78"/>
    </row>
    <row r="2" spans="1:4" s="2" customFormat="1" ht="15">
      <c r="A2" s="77"/>
      <c r="B2" s="77"/>
      <c r="C2" s="3" t="s">
        <v>231</v>
      </c>
      <c r="D2" s="3" t="s">
        <v>228</v>
      </c>
    </row>
    <row r="3" spans="1:4" ht="37.5" customHeight="1">
      <c r="A3" s="68" t="s">
        <v>252</v>
      </c>
      <c r="B3" s="69"/>
    </row>
    <row r="4" spans="1:4" ht="37.5" customHeight="1">
      <c r="A4" s="68" t="s">
        <v>229</v>
      </c>
      <c r="B4" s="69"/>
    </row>
    <row r="5" spans="1:4" ht="37.5" customHeight="1">
      <c r="A5" s="68" t="s">
        <v>230</v>
      </c>
      <c r="B5" s="69"/>
    </row>
    <row r="6" spans="1:4" ht="37.5" customHeight="1">
      <c r="A6" s="68" t="s">
        <v>33</v>
      </c>
      <c r="B6" s="69"/>
    </row>
    <row r="7" spans="1:4" ht="37.5" customHeight="1">
      <c r="B7" s="9" t="s">
        <v>50</v>
      </c>
    </row>
    <row r="8" spans="1:4" ht="37.5" customHeight="1">
      <c r="B8" s="9" t="s">
        <v>52</v>
      </c>
    </row>
    <row r="9" spans="1:4" ht="37.5" customHeight="1">
      <c r="B9" s="9" t="s">
        <v>242</v>
      </c>
    </row>
    <row r="10" spans="1:4" ht="37.5" customHeight="1">
      <c r="B10" s="9" t="s">
        <v>133</v>
      </c>
    </row>
    <row r="11" spans="1:4" ht="37.5" customHeight="1">
      <c r="A11" s="68" t="s">
        <v>88</v>
      </c>
      <c r="B11" s="69"/>
    </row>
    <row r="12" spans="1:4" ht="37.5" customHeight="1">
      <c r="B12" s="9" t="s">
        <v>128</v>
      </c>
    </row>
    <row r="13" spans="1:4" ht="37.5" customHeight="1">
      <c r="B13" s="9" t="s">
        <v>127</v>
      </c>
    </row>
    <row r="14" spans="1:4" ht="37.5" customHeight="1">
      <c r="B14" s="9" t="s">
        <v>157</v>
      </c>
    </row>
    <row r="15" spans="1:4" ht="37.5" customHeight="1">
      <c r="B15" s="9" t="s">
        <v>236</v>
      </c>
    </row>
    <row r="16" spans="1:4" ht="37.5" customHeight="1">
      <c r="B16" s="9" t="s">
        <v>170</v>
      </c>
    </row>
    <row r="17" spans="1:2" ht="37.5" customHeight="1">
      <c r="A17" s="70" t="s">
        <v>309</v>
      </c>
      <c r="B17" s="71"/>
    </row>
    <row r="18" spans="1:2" ht="37.5" customHeight="1">
      <c r="A18" s="68" t="s">
        <v>134</v>
      </c>
      <c r="B18" s="69"/>
    </row>
    <row r="19" spans="1:2" ht="37.5" customHeight="1">
      <c r="B19" s="9" t="s">
        <v>389</v>
      </c>
    </row>
    <row r="20" spans="1:2" ht="37.5" customHeight="1">
      <c r="B20" s="9" t="s">
        <v>235</v>
      </c>
    </row>
    <row r="21" spans="1:2" ht="37.5" customHeight="1">
      <c r="B21" s="9" t="s">
        <v>135</v>
      </c>
    </row>
    <row r="22" spans="1:2" ht="37.5" customHeight="1">
      <c r="B22" s="9" t="s">
        <v>2</v>
      </c>
    </row>
    <row r="23" spans="1:2" ht="37.5" customHeight="1">
      <c r="A23" s="68" t="s">
        <v>2</v>
      </c>
      <c r="B23" s="69"/>
    </row>
    <row r="24" spans="1:2" ht="37.5" customHeight="1">
      <c r="A24" s="6" t="s">
        <v>34</v>
      </c>
    </row>
    <row r="25" spans="1:2" ht="37.5" customHeight="1">
      <c r="A25" s="6" t="s">
        <v>408</v>
      </c>
      <c r="B25" s="12"/>
    </row>
    <row r="26" spans="1:2" ht="37.5" customHeight="1">
      <c r="A26" s="68" t="s">
        <v>244</v>
      </c>
      <c r="B26" s="69"/>
    </row>
    <row r="28" spans="1:2" ht="42" customHeight="1">
      <c r="A28" s="4" t="s">
        <v>232</v>
      </c>
    </row>
    <row r="29" spans="1:2" ht="42" customHeight="1">
      <c r="A29" s="4" t="s">
        <v>233</v>
      </c>
    </row>
  </sheetData>
  <mergeCells count="11">
    <mergeCell ref="C1:D1"/>
    <mergeCell ref="A3:B3"/>
    <mergeCell ref="A4:B4"/>
    <mergeCell ref="A5:B5"/>
    <mergeCell ref="A6:B6"/>
    <mergeCell ref="A1:B2"/>
    <mergeCell ref="A11:B11"/>
    <mergeCell ref="A17:B17"/>
    <mergeCell ref="A18:B18"/>
    <mergeCell ref="A23:B23"/>
    <mergeCell ref="A26:B26"/>
  </mergeCells>
  <phoneticPr fontId="3" type="noConversion"/>
  <pageMargins left="0.23622047244094491" right="0.23622047244094491" top="0.74803149606299213" bottom="0.74803149606299213" header="0.31496062992125984" footer="0.31496062992125984"/>
  <pageSetup paperSize="9" scale="75"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CFA</vt:lpstr>
      <vt:lpstr>Qty &amp; Rate</vt:lpstr>
      <vt:lpstr>VE Effect</vt:lpstr>
      <vt:lpstr>types</vt:lpstr>
      <vt:lpstr>VE Effect (Blank)</vt:lpstr>
      <vt:lpstr>CFA!Print_Area</vt:lpstr>
      <vt:lpstr>'Qty &amp; Rate'!Print_Area</vt:lpstr>
      <vt:lpstr>'VE Effect'!Print_Area</vt:lpstr>
      <vt:lpstr>'VE Effect (Blank)'!Print_Area</vt:lpstr>
      <vt:lpstr>'Qty &amp; Rate'!Print_Titles</vt:lpstr>
      <vt:lpstr>'VE Effect'!Print_Titles</vt:lpstr>
      <vt:lpstr>'VE Effect (Blank)'!Print_Titles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Tang</dc:creator>
  <cp:lastModifiedBy>Zoe Tang</cp:lastModifiedBy>
  <cp:lastPrinted>2025-08-07T05:25:09Z</cp:lastPrinted>
  <dcterms:created xsi:type="dcterms:W3CDTF">2015-06-05T18:17:20Z</dcterms:created>
  <dcterms:modified xsi:type="dcterms:W3CDTF">2025-08-09T13:59:48Z</dcterms:modified>
</cp:coreProperties>
</file>