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91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" i="1" l="1"/>
  <c r="E14" i="1"/>
  <c r="E15" i="1"/>
  <c r="D15" i="1"/>
  <c r="B15" i="1"/>
  <c r="B14" i="1"/>
  <c r="C14" i="1"/>
  <c r="D14" i="1"/>
  <c r="P6" i="1"/>
  <c r="P3" i="1"/>
  <c r="O6" i="1"/>
  <c r="O7" i="1"/>
  <c r="O3" i="1"/>
  <c r="M10" i="1"/>
  <c r="K10" i="1"/>
  <c r="N3" i="1"/>
  <c r="N4" i="1"/>
  <c r="O4" i="1" s="1"/>
  <c r="N5" i="1"/>
  <c r="O5" i="1" s="1"/>
  <c r="N6" i="1"/>
  <c r="N7" i="1"/>
  <c r="P7" i="1" s="1"/>
  <c r="N8" i="1"/>
  <c r="O8" i="1" s="1"/>
  <c r="N9" i="1"/>
  <c r="O9" i="1" s="1"/>
  <c r="P9" i="1" l="1"/>
  <c r="P5" i="1"/>
  <c r="P8" i="1"/>
  <c r="P4" i="1"/>
  <c r="D6" i="1"/>
  <c r="D8" i="1"/>
  <c r="D4" i="1"/>
  <c r="D9" i="1"/>
  <c r="D5" i="1"/>
  <c r="D7" i="1"/>
  <c r="D3" i="1"/>
  <c r="E10" i="1"/>
  <c r="E5" i="1" l="1"/>
  <c r="G5" i="1" s="1"/>
  <c r="H5" i="1" s="1"/>
  <c r="G10" i="1"/>
  <c r="H10" i="1" s="1"/>
  <c r="F10" i="1"/>
  <c r="E9" i="1"/>
  <c r="G9" i="1" s="1"/>
  <c r="H9" i="1" s="1"/>
  <c r="E3" i="1"/>
  <c r="E4" i="1"/>
  <c r="F4" i="1" s="1"/>
  <c r="E8" i="1"/>
  <c r="F8" i="1" s="1"/>
  <c r="E7" i="1"/>
  <c r="E6" i="1"/>
  <c r="F9" i="1" l="1"/>
  <c r="I9" i="1"/>
  <c r="G7" i="1"/>
  <c r="H7" i="1" s="1"/>
  <c r="F7" i="1"/>
  <c r="G3" i="1"/>
  <c r="H3" i="1" s="1"/>
  <c r="G6" i="1"/>
  <c r="H6" i="1" s="1"/>
  <c r="I5" i="1" s="1"/>
  <c r="G4" i="1"/>
  <c r="H4" i="1" s="1"/>
  <c r="I4" i="1" s="1"/>
  <c r="F6" i="1"/>
  <c r="G8" i="1"/>
  <c r="H8" i="1" s="1"/>
  <c r="I8" i="1" s="1"/>
  <c r="F3" i="1"/>
  <c r="F5" i="1"/>
  <c r="M8" i="1" l="1"/>
  <c r="K8" i="1"/>
  <c r="M5" i="1"/>
  <c r="K5" i="1"/>
  <c r="M9" i="1"/>
  <c r="K9" i="1"/>
  <c r="M4" i="1"/>
  <c r="K4" i="1"/>
  <c r="I3" i="1"/>
  <c r="I7" i="1"/>
  <c r="I6" i="1"/>
  <c r="M7" i="1" l="1"/>
  <c r="K7" i="1"/>
  <c r="M6" i="1"/>
  <c r="K6" i="1"/>
  <c r="K3" i="1"/>
  <c r="M3" i="1"/>
</calcChain>
</file>

<file path=xl/sharedStrings.xml><?xml version="1.0" encoding="utf-8"?>
<sst xmlns="http://schemas.openxmlformats.org/spreadsheetml/2006/main" count="24" uniqueCount="22">
  <si>
    <t>RS1</t>
  </si>
  <si>
    <t>RS2</t>
  </si>
  <si>
    <t>RS3</t>
  </si>
  <si>
    <t>RT</t>
  </si>
  <si>
    <t>REQ</t>
  </si>
  <si>
    <t>R1</t>
  </si>
  <si>
    <t>R2</t>
  </si>
  <si>
    <t>R3</t>
  </si>
  <si>
    <t>RP</t>
  </si>
  <si>
    <t>Vin</t>
  </si>
  <si>
    <t>Measured</t>
  </si>
  <si>
    <t>Vd hot</t>
  </si>
  <si>
    <t>Vd ground</t>
  </si>
  <si>
    <t>Ideal</t>
  </si>
  <si>
    <t>Reading</t>
  </si>
  <si>
    <t>Threshold</t>
  </si>
  <si>
    <t>Lowest Reading</t>
  </si>
  <si>
    <t>Highest Reading</t>
  </si>
  <si>
    <t>Delta Ideal Threshold</t>
  </si>
  <si>
    <t>value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</si>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</sst>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0" fillId="3" borderId="1" xfId="0" applyFill="1" applyBorder="1" applyAlignme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0" borderId="4" xfId="0" applyFill="1" applyBorder="1"/>
    <xf numFmtId="0" fontId="1" fillId="4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0" fillId="5" borderId="0" xfId="0" applyFill="1" applyBorder="1"/>
    <xf numFmtId="0" fontId="0" fillId="6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Border="1"/>
    <xf numFmtId="0" fontId="0" fillId="3" borderId="1" xfId="0" applyFill="1" applyBorder="1"/>
    <xf numFmtId="0" fontId="0" fillId="0" borderId="4" xfId="0" applyBorder="1"/>
    <xf numFmtId="0" fontId="0" fillId="0" borderId="6" xfId="0" applyBorder="1"/>
    <xf numFmtId="0" fontId="0" fillId="0" borderId="8" xfId="0" applyFill="1" applyBorder="1"/>
    <xf numFmtId="0" fontId="0" fillId="2" borderId="4" xfId="0" applyFill="1" applyBorder="1"/>
    <xf numFmtId="0" fontId="0" fillId="2" borderId="0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0" borderId="7" xfId="0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B13" sqref="B13"/>
    </sheetView>
  </sheetViews>
  <sheetFormatPr defaultRowHeight="15" x14ac:dyDescent="0.25"/>
  <cols>
    <col min="1" max="1" width="5.85546875" bestFit="1" customWidth="1"/>
    <col min="2" max="3" width="6" bestFit="1" customWidth="1"/>
    <col min="4" max="7" width="12" bestFit="1" customWidth="1"/>
    <col min="8" max="8" width="8.140625" bestFit="1" customWidth="1"/>
    <col min="9" max="10" width="9.85546875" bestFit="1" customWidth="1"/>
    <col min="11" max="11" width="10.5703125" bestFit="1" customWidth="1"/>
    <col min="12" max="12" width="8.140625" bestFit="1" customWidth="1"/>
    <col min="13" max="13" width="10.5703125" bestFit="1" customWidth="1"/>
    <col min="14" max="16" width="6" bestFit="1" customWidth="1"/>
  </cols>
  <sheetData>
    <row r="1" spans="1:16" x14ac:dyDescent="0.25">
      <c r="A1" s="21"/>
      <c r="B1" s="7"/>
      <c r="C1" s="7"/>
      <c r="D1" s="7"/>
      <c r="E1" s="7"/>
      <c r="F1" s="7"/>
      <c r="G1" s="8"/>
      <c r="H1" s="21" t="s">
        <v>13</v>
      </c>
      <c r="I1" s="8"/>
      <c r="J1" s="6" t="s">
        <v>10</v>
      </c>
      <c r="K1" s="7"/>
      <c r="L1" s="7"/>
      <c r="M1" s="7"/>
      <c r="N1" s="7"/>
      <c r="O1" s="27"/>
    </row>
    <row r="2" spans="1:16" s="3" customFormat="1" ht="30" customHeight="1" x14ac:dyDescent="0.25">
      <c r="A2" s="9" t="s">
        <v>0</v>
      </c>
      <c r="B2" s="10" t="s">
        <v>1</v>
      </c>
      <c r="C2" s="10" t="s">
        <v>2</v>
      </c>
      <c r="D2" s="10" t="s">
        <v>4</v>
      </c>
      <c r="E2" s="10" t="s">
        <v>3</v>
      </c>
      <c r="F2" s="10" t="s">
        <v>12</v>
      </c>
      <c r="G2" s="11" t="s">
        <v>11</v>
      </c>
      <c r="H2" s="9" t="s">
        <v>14</v>
      </c>
      <c r="I2" s="11" t="s">
        <v>15</v>
      </c>
      <c r="J2" s="9" t="s">
        <v>16</v>
      </c>
      <c r="K2" s="10" t="s">
        <v>18</v>
      </c>
      <c r="L2" s="10" t="s">
        <v>17</v>
      </c>
      <c r="M2" s="10" t="s">
        <v>18</v>
      </c>
      <c r="N2" s="10" t="s">
        <v>15</v>
      </c>
      <c r="O2" s="32"/>
    </row>
    <row r="3" spans="1:16" x14ac:dyDescent="0.25">
      <c r="A3" s="25">
        <v>1</v>
      </c>
      <c r="B3" s="26">
        <v>1</v>
      </c>
      <c r="C3" s="26">
        <v>1</v>
      </c>
      <c r="D3" s="26">
        <f>1/(IF($A3=0, 0, 1/($A3*$B$13))+IF($B3=0, 0, 1/($B3*$C$13))+IF($C3=0, 0, 1/($C3*$D$13)))</f>
        <v>1.2279427174292699</v>
      </c>
      <c r="E3" s="27">
        <f>$D3+$E$13</f>
        <v>5.9279427174292696</v>
      </c>
      <c r="F3" s="27">
        <f>$F$13*($D3/$E3)</f>
        <v>1.0357241761284961</v>
      </c>
      <c r="G3" s="28">
        <f>$F$13*($E$13/$E3)</f>
        <v>3.9642758238715041</v>
      </c>
      <c r="H3" s="22">
        <f>ROUND(G3*1024/5, 0)</f>
        <v>812</v>
      </c>
      <c r="I3" s="15">
        <f>(H3+H4)/2</f>
        <v>794</v>
      </c>
      <c r="J3" s="12">
        <v>785</v>
      </c>
      <c r="K3" s="13">
        <f>J3-I3</f>
        <v>-9</v>
      </c>
      <c r="L3" s="14">
        <v>786</v>
      </c>
      <c r="M3" s="13">
        <f>L3-I3</f>
        <v>-8</v>
      </c>
      <c r="N3" s="14">
        <f>(L3+L4)/2</f>
        <v>768.5</v>
      </c>
      <c r="O3" s="17">
        <f>J3-N3</f>
        <v>16.5</v>
      </c>
      <c r="P3" s="5">
        <f>L3-N3</f>
        <v>17.5</v>
      </c>
    </row>
    <row r="4" spans="1:16" s="2" customFormat="1" x14ac:dyDescent="0.25">
      <c r="A4" s="25">
        <v>0</v>
      </c>
      <c r="B4" s="26">
        <v>1</v>
      </c>
      <c r="C4" s="26">
        <v>1</v>
      </c>
      <c r="D4" s="26">
        <f>1/(IF($A4=0, 0, 1/($A4*$B$13))+IF($B4=0, 0, 1/($B4*$C$13))+IF($C4=0, 0, 1/($C4*$D$13)))</f>
        <v>1.498550724637681</v>
      </c>
      <c r="E4" s="27">
        <f>$D4+$E$13</f>
        <v>6.1985507246376814</v>
      </c>
      <c r="F4" s="27">
        <f>$F$13*($D4/$E4)</f>
        <v>1.2087912087912087</v>
      </c>
      <c r="G4" s="28">
        <f>$F$13*($E$13/$E4)</f>
        <v>3.7912087912087911</v>
      </c>
      <c r="H4" s="22">
        <f>ROUND(G4*1024/5, 0)</f>
        <v>776</v>
      </c>
      <c r="I4" s="15">
        <f>(H4+H5)/2</f>
        <v>766</v>
      </c>
      <c r="J4" s="12">
        <v>749</v>
      </c>
      <c r="K4" s="13">
        <f t="shared" ref="K4:K10" si="0">J4-I4</f>
        <v>-17</v>
      </c>
      <c r="L4" s="14">
        <v>751</v>
      </c>
      <c r="M4" s="13">
        <f t="shared" ref="M4:M10" si="1">L4-I4</f>
        <v>-15</v>
      </c>
      <c r="N4" s="14">
        <f>(L4+L5)/2</f>
        <v>741.5</v>
      </c>
      <c r="O4" s="16">
        <f t="shared" ref="O4:O9" si="2">J4-N4</f>
        <v>7.5</v>
      </c>
      <c r="P4" s="4">
        <f t="shared" ref="P4:P9" si="3">L4-N4</f>
        <v>9.5</v>
      </c>
    </row>
    <row r="5" spans="1:16" s="2" customFormat="1" x14ac:dyDescent="0.25">
      <c r="A5" s="25">
        <v>1</v>
      </c>
      <c r="B5" s="26">
        <v>0</v>
      </c>
      <c r="C5" s="26">
        <v>1</v>
      </c>
      <c r="D5" s="26">
        <f>1/(IF($A5=0, 0, 1/($A5*$B$13))+IF($B5=0, 0, 1/($B5*$C$13))+IF($C5=0, 0, 1/($C5*$D$13)))</f>
        <v>1.6622222222222223</v>
      </c>
      <c r="E5" s="27">
        <f>$D5+$E$13</f>
        <v>6.362222222222222</v>
      </c>
      <c r="F5" s="27">
        <f>$F$13*($D5/$E5)</f>
        <v>1.3063220398183726</v>
      </c>
      <c r="G5" s="28">
        <f>$F$13*($E$13/$E5)</f>
        <v>3.6936779601816276</v>
      </c>
      <c r="H5" s="22">
        <f>ROUND(G5*1024/5, 0)</f>
        <v>756</v>
      </c>
      <c r="I5" s="15">
        <f>(H5+H6)/2</f>
        <v>727</v>
      </c>
      <c r="J5" s="12">
        <v>731</v>
      </c>
      <c r="K5" s="16">
        <f t="shared" si="0"/>
        <v>4</v>
      </c>
      <c r="L5" s="14">
        <v>732</v>
      </c>
      <c r="M5" s="16">
        <f t="shared" si="1"/>
        <v>5</v>
      </c>
      <c r="N5" s="14">
        <f>(L5+L6)/2</f>
        <v>703.5</v>
      </c>
      <c r="O5" s="17">
        <f t="shared" si="2"/>
        <v>27.5</v>
      </c>
      <c r="P5" s="5">
        <f t="shared" si="3"/>
        <v>28.5</v>
      </c>
    </row>
    <row r="6" spans="1:16" s="2" customFormat="1" x14ac:dyDescent="0.25">
      <c r="A6" s="25">
        <v>0</v>
      </c>
      <c r="B6" s="26">
        <v>0</v>
      </c>
      <c r="C6" s="26">
        <v>1</v>
      </c>
      <c r="D6" s="26">
        <f>1/(IF($A6=0, 0, 1/($A6*$B$13))+IF($B6=0, 0, 1/($B6*$C$13))+IF($C6=0, 0, 1/($C6*$D$13)))</f>
        <v>2.2000000000000002</v>
      </c>
      <c r="E6" s="27">
        <f>$D6+$E$13</f>
        <v>6.9</v>
      </c>
      <c r="F6" s="27">
        <f>$F$13*($D6/$E6)</f>
        <v>1.5942028985507248</v>
      </c>
      <c r="G6" s="28">
        <f>$F$13*($E$13/$E6)</f>
        <v>3.4057971014492754</v>
      </c>
      <c r="H6" s="22">
        <f>ROUND(G6*1024/5, 0)</f>
        <v>698</v>
      </c>
      <c r="I6" s="15">
        <f>(H6+H7)/2</f>
        <v>670.5</v>
      </c>
      <c r="J6" s="12">
        <v>673</v>
      </c>
      <c r="K6" s="16">
        <f t="shared" si="0"/>
        <v>2.5</v>
      </c>
      <c r="L6" s="14">
        <v>675</v>
      </c>
      <c r="M6" s="16">
        <f t="shared" si="1"/>
        <v>4.5</v>
      </c>
      <c r="N6" s="14">
        <f>(L6+L7)/2</f>
        <v>649</v>
      </c>
      <c r="O6" s="17">
        <f t="shared" si="2"/>
        <v>24</v>
      </c>
      <c r="P6" s="5">
        <f t="shared" si="3"/>
        <v>26</v>
      </c>
    </row>
    <row r="7" spans="1:16" s="2" customFormat="1" x14ac:dyDescent="0.25">
      <c r="A7" s="25">
        <v>1</v>
      </c>
      <c r="B7" s="26">
        <v>1</v>
      </c>
      <c r="C7" s="26">
        <v>0</v>
      </c>
      <c r="D7" s="26">
        <f>1/(IF($A7=0, 0, 1/($A7*$B$13))+IF($B7=0, 0, 1/($B7*$C$13))+IF($C7=0, 0, 1/($C7*$D$13)))</f>
        <v>2.7791304347826085</v>
      </c>
      <c r="E7" s="27">
        <f>$D7+$E$13</f>
        <v>7.4791304347826086</v>
      </c>
      <c r="F7" s="27">
        <f>$F$13*($D7/$E7)</f>
        <v>1.8579234972677594</v>
      </c>
      <c r="G7" s="28">
        <f>$F$13*($E$13/$E7)</f>
        <v>3.1420765027322406</v>
      </c>
      <c r="H7" s="22">
        <f>ROUND(G7*1024/5, 0)</f>
        <v>643</v>
      </c>
      <c r="I7" s="15">
        <f>(H7+H8)/2</f>
        <v>577.5</v>
      </c>
      <c r="J7" s="12">
        <v>622</v>
      </c>
      <c r="K7" s="17">
        <f t="shared" si="0"/>
        <v>44.5</v>
      </c>
      <c r="L7" s="14">
        <v>623</v>
      </c>
      <c r="M7" s="17">
        <f t="shared" si="1"/>
        <v>45.5</v>
      </c>
      <c r="N7" s="14">
        <f>(L7+L8)/2</f>
        <v>559</v>
      </c>
      <c r="O7" s="17">
        <f t="shared" si="2"/>
        <v>63</v>
      </c>
      <c r="P7" s="5">
        <f t="shared" si="3"/>
        <v>64</v>
      </c>
    </row>
    <row r="8" spans="1:16" x14ac:dyDescent="0.25">
      <c r="A8" s="25">
        <v>0</v>
      </c>
      <c r="B8" s="26">
        <v>1</v>
      </c>
      <c r="C8" s="26">
        <v>0</v>
      </c>
      <c r="D8" s="26">
        <f>1/(IF($A8=0, 0, 1/($A8*$B$13))+IF($B8=0, 0, 1/($B8*$C$13))+IF($C8=0, 0, 1/($C8*$D$13)))</f>
        <v>4.7</v>
      </c>
      <c r="E8" s="27">
        <f>$D8+$E$13</f>
        <v>9.4</v>
      </c>
      <c r="F8" s="27">
        <f>$F$13*($D8/$E8)</f>
        <v>2.5</v>
      </c>
      <c r="G8" s="28">
        <f>$F$13*($E$13/$E8)</f>
        <v>2.5</v>
      </c>
      <c r="H8" s="22">
        <f>ROUND(G8*1024/5, 0)</f>
        <v>512</v>
      </c>
      <c r="I8" s="15">
        <f>(H8+H9)/2</f>
        <v>465.5</v>
      </c>
      <c r="J8" s="12">
        <v>491</v>
      </c>
      <c r="K8" s="17">
        <f t="shared" si="0"/>
        <v>25.5</v>
      </c>
      <c r="L8" s="14">
        <v>495</v>
      </c>
      <c r="M8" s="17">
        <f t="shared" si="1"/>
        <v>29.5</v>
      </c>
      <c r="N8" s="14">
        <f>(L8+L9)/2</f>
        <v>450</v>
      </c>
      <c r="O8" s="17">
        <f t="shared" si="2"/>
        <v>41</v>
      </c>
      <c r="P8" s="5">
        <f t="shared" si="3"/>
        <v>45</v>
      </c>
    </row>
    <row r="9" spans="1:16" x14ac:dyDescent="0.25">
      <c r="A9" s="25">
        <v>1</v>
      </c>
      <c r="B9" s="26">
        <v>0</v>
      </c>
      <c r="C9" s="26">
        <v>0</v>
      </c>
      <c r="D9" s="26">
        <f>1/(IF($A9=0, 0, 1/($A9*$B$13))+IF($B9=0, 0, 1/($B9*$C$13))+IF($C9=0, 0, 1/($C9*$D$13)))</f>
        <v>6.8</v>
      </c>
      <c r="E9" s="27">
        <f>$D9+$E$13</f>
        <v>11.5</v>
      </c>
      <c r="F9" s="27">
        <f>$F$13*($D9/$E9)</f>
        <v>2.956521739130435</v>
      </c>
      <c r="G9" s="28">
        <f>$F$13*($E$13/$E9)</f>
        <v>2.0434782608695654</v>
      </c>
      <c r="H9" s="22">
        <f>ROUND(G9*1024/5, 0)</f>
        <v>419</v>
      </c>
      <c r="I9" s="15">
        <f>(H9+H10)/2</f>
        <v>209.5</v>
      </c>
      <c r="J9" s="12">
        <v>402</v>
      </c>
      <c r="K9" s="17">
        <f t="shared" si="0"/>
        <v>192.5</v>
      </c>
      <c r="L9" s="14">
        <v>405</v>
      </c>
      <c r="M9" s="17">
        <f t="shared" si="1"/>
        <v>195.5</v>
      </c>
      <c r="N9" s="14">
        <f>(L9+L10)/2</f>
        <v>202.5</v>
      </c>
      <c r="O9" s="17">
        <f t="shared" si="2"/>
        <v>199.5</v>
      </c>
      <c r="P9" s="5">
        <f t="shared" si="3"/>
        <v>202.5</v>
      </c>
    </row>
    <row r="10" spans="1:16" x14ac:dyDescent="0.25">
      <c r="A10" s="29">
        <v>0</v>
      </c>
      <c r="B10" s="30">
        <v>0</v>
      </c>
      <c r="C10" s="30">
        <v>0</v>
      </c>
      <c r="D10" s="30">
        <v>1000000000000000</v>
      </c>
      <c r="E10" s="31">
        <f>$D10+$E$13</f>
        <v>1000000000000004.7</v>
      </c>
      <c r="F10" s="31">
        <f>$F$13*($D10/$E10)</f>
        <v>4.999999999999976</v>
      </c>
      <c r="G10" s="20">
        <f>$F$13*($E$13/$E10)</f>
        <v>2.3499999999999887E-14</v>
      </c>
      <c r="H10" s="23">
        <f>ROUND(G10*1024/5, 0)</f>
        <v>0</v>
      </c>
      <c r="I10" s="24"/>
      <c r="J10" s="18">
        <v>0</v>
      </c>
      <c r="K10" s="19">
        <f t="shared" si="0"/>
        <v>0</v>
      </c>
      <c r="L10" s="19">
        <v>0</v>
      </c>
      <c r="M10" s="19">
        <f t="shared" si="1"/>
        <v>0</v>
      </c>
      <c r="N10" s="31"/>
      <c r="O10" s="27"/>
    </row>
    <row r="12" spans="1:16" x14ac:dyDescent="0.25">
      <c r="A12" s="26">
        <v>1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</row>
    <row r="13" spans="1:16" x14ac:dyDescent="0.25">
      <c r="A13" t="s">
        <v>19</v>
      </c>
      <c r="B13" s="1">
        <v>6.8</v>
      </c>
      <c r="C13" s="1">
        <v>4.7</v>
      </c>
      <c r="D13" s="1">
        <v>2.2000000000000002</v>
      </c>
      <c r="E13">
        <v>4.7</v>
      </c>
      <c r="F13">
        <v>5</v>
      </c>
    </row>
    <row r="14" spans="1:16" x14ac:dyDescent="0.25">
      <c r="A14" t="s">
        <v>20</v>
      </c>
      <c r="B14">
        <f>B13*(1-$A$12/100)</f>
        <v>6.7320000000000002</v>
      </c>
      <c r="C14">
        <f t="shared" ref="C14:F14" si="4">C13*(1-$A$12/100)</f>
        <v>4.6530000000000005</v>
      </c>
      <c r="D14">
        <f t="shared" si="4"/>
        <v>2.1779999999999999</v>
      </c>
      <c r="E14">
        <f t="shared" si="4"/>
        <v>4.6530000000000005</v>
      </c>
    </row>
    <row r="15" spans="1:16" x14ac:dyDescent="0.25">
      <c r="A15" t="s">
        <v>21</v>
      </c>
      <c r="B15">
        <f>B13*(1+$A$12/100)</f>
        <v>6.8679999999999994</v>
      </c>
      <c r="C15">
        <f t="shared" ref="C15:D15" si="5">C13*(1+$A$12/100)</f>
        <v>4.7469999999999999</v>
      </c>
      <c r="D15">
        <f t="shared" si="5"/>
        <v>2.2220000000000004</v>
      </c>
      <c r="E15">
        <f t="shared" ref="E15:F15" si="6">E13*(1+$A$12/100)</f>
        <v>4.7469999999999999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McBeth</dc:creator>
  <cp:lastModifiedBy>Sean</cp:lastModifiedBy>
  <cp:lastPrinted>2012-09-01T19:34:28Z</cp:lastPrinted>
  <dcterms:created xsi:type="dcterms:W3CDTF">2012-08-31T18:32:15Z</dcterms:created>
  <dcterms:modified xsi:type="dcterms:W3CDTF">2012-09-11T13:44:00Z</dcterms:modified>
</cp:coreProperties>
</file>